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onba\Documents\אלון בשן\"/>
    </mc:Choice>
  </mc:AlternateContent>
  <bookViews>
    <workbookView xWindow="-105" yWindow="-105" windowWidth="23250" windowHeight="12450"/>
  </bookViews>
  <sheets>
    <sheet name="מגרש 8" sheetId="1" r:id="rId1"/>
    <sheet name="Sheet2" sheetId="2" r:id="rId2"/>
    <sheet name="Sheet3" sheetId="3" r:id="rId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274" i="1" l="1"/>
  <c r="A275" i="1"/>
  <c r="A276" i="1"/>
  <c r="A277" i="1"/>
  <c r="A278" i="1"/>
  <c r="A279" i="1"/>
  <c r="A280" i="1"/>
  <c r="A287" i="1"/>
  <c r="A288" i="1"/>
  <c r="A289" i="1"/>
  <c r="A290" i="1"/>
  <c r="A291" i="1"/>
  <c r="A292" i="1"/>
  <c r="A286" i="1"/>
  <c r="A285" i="1"/>
  <c r="A284" i="1"/>
  <c r="A283" i="1"/>
  <c r="A282" i="1"/>
  <c r="A281" i="1"/>
  <c r="A301" i="1"/>
  <c r="A269" i="1"/>
  <c r="A268" i="1"/>
  <c r="A267" i="1"/>
  <c r="A266" i="1"/>
  <c r="A265" i="1"/>
  <c r="A264" i="1"/>
  <c r="A261" i="1"/>
  <c r="A260" i="1"/>
  <c r="A259" i="1"/>
  <c r="A258" i="1"/>
  <c r="A257" i="1"/>
  <c r="A256" i="1"/>
  <c r="A255" i="1"/>
  <c r="A254" i="1"/>
  <c r="A249" i="1"/>
  <c r="A248" i="1"/>
  <c r="A247" i="1"/>
  <c r="A246" i="1"/>
  <c r="A243" i="1"/>
  <c r="A242" i="1"/>
  <c r="A241" i="1"/>
  <c r="A240" i="1"/>
  <c r="A235" i="1"/>
  <c r="A234" i="1"/>
  <c r="A233" i="1"/>
  <c r="A232" i="1"/>
  <c r="A230" i="1"/>
  <c r="A229" i="1"/>
  <c r="A228" i="1"/>
  <c r="A227" i="1"/>
  <c r="A226" i="1"/>
  <c r="A225" i="1"/>
  <c r="A224" i="1"/>
  <c r="A223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3" i="1"/>
  <c r="A202" i="1"/>
  <c r="A201" i="1"/>
  <c r="A200" i="1"/>
  <c r="A199" i="1"/>
  <c r="A198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78" i="1"/>
  <c r="A177" i="1"/>
  <c r="A176" i="1"/>
  <c r="A175" i="1"/>
  <c r="A172" i="1"/>
  <c r="A171" i="1"/>
  <c r="A170" i="1"/>
  <c r="A169" i="1"/>
  <c r="A168" i="1"/>
  <c r="A167" i="1"/>
  <c r="A166" i="1"/>
  <c r="A165" i="1"/>
  <c r="A164" i="1"/>
  <c r="A163" i="1"/>
  <c r="A159" i="1"/>
  <c r="A158" i="1"/>
  <c r="A157" i="1"/>
  <c r="A156" i="1"/>
  <c r="A155" i="1"/>
  <c r="A154" i="1"/>
  <c r="A148" i="1"/>
  <c r="A147" i="1"/>
  <c r="A146" i="1"/>
  <c r="A145" i="1"/>
  <c r="A144" i="1"/>
  <c r="A143" i="1"/>
  <c r="A140" i="1"/>
  <c r="A139" i="1"/>
  <c r="A138" i="1"/>
  <c r="A133" i="1"/>
  <c r="A132" i="1"/>
  <c r="A131" i="1"/>
  <c r="A130" i="1"/>
  <c r="A129" i="1"/>
  <c r="A128" i="1"/>
  <c r="A127" i="1"/>
  <c r="A126" i="1"/>
  <c r="A125" i="1"/>
  <c r="A120" i="1"/>
  <c r="A119" i="1"/>
  <c r="A118" i="1"/>
  <c r="A117" i="1"/>
  <c r="A116" i="1"/>
  <c r="A115" i="1"/>
  <c r="A114" i="1"/>
  <c r="A113" i="1"/>
  <c r="A110" i="1"/>
  <c r="A109" i="1"/>
  <c r="A108" i="1"/>
  <c r="A107" i="1"/>
  <c r="A106" i="1"/>
  <c r="A103" i="1"/>
  <c r="A102" i="1"/>
  <c r="A99" i="1"/>
  <c r="A98" i="1"/>
  <c r="A97" i="1"/>
  <c r="A94" i="1"/>
  <c r="A93" i="1"/>
  <c r="A92" i="1"/>
  <c r="A91" i="1"/>
  <c r="A88" i="1"/>
  <c r="A87" i="1"/>
  <c r="A86" i="1"/>
  <c r="A85" i="1"/>
  <c r="A84" i="1"/>
  <c r="A83" i="1"/>
  <c r="A80" i="1"/>
  <c r="A79" i="1"/>
  <c r="A78" i="1"/>
  <c r="A77" i="1"/>
  <c r="A76" i="1"/>
  <c r="A75" i="1"/>
  <c r="A74" i="1"/>
  <c r="A73" i="1"/>
  <c r="A72" i="1"/>
  <c r="A71" i="1"/>
  <c r="A69" i="1"/>
  <c r="A68" i="1"/>
  <c r="A67" i="1"/>
  <c r="A66" i="1"/>
  <c r="A65" i="1"/>
  <c r="A64" i="1"/>
  <c r="A63" i="1"/>
  <c r="A62" i="1"/>
  <c r="A61" i="1"/>
  <c r="A59" i="1"/>
  <c r="A58" i="1"/>
  <c r="A57" i="1"/>
  <c r="A56" i="1"/>
  <c r="A54" i="1"/>
  <c r="A53" i="1"/>
  <c r="A55" i="1" s="1"/>
  <c r="A47" i="1"/>
  <c r="A46" i="1"/>
  <c r="A45" i="1"/>
  <c r="A44" i="1"/>
  <c r="A36" i="1"/>
  <c r="A35" i="1"/>
  <c r="A34" i="1"/>
  <c r="A33" i="1"/>
  <c r="A32" i="1"/>
  <c r="A31" i="1"/>
  <c r="A30" i="1"/>
  <c r="A29" i="1"/>
  <c r="A28" i="1"/>
  <c r="A24" i="1"/>
  <c r="A26" i="1" s="1"/>
  <c r="A293" i="1" l="1"/>
  <c r="A307" i="1" s="1"/>
  <c r="A141" i="1"/>
  <c r="A60" i="1"/>
  <c r="A250" i="1"/>
  <c r="A204" i="1"/>
  <c r="A48" i="1"/>
  <c r="A51" i="1" s="1"/>
  <c r="A297" i="1" s="1"/>
  <c r="A173" i="1"/>
  <c r="A160" i="1"/>
  <c r="A104" i="1"/>
  <c r="A219" i="1"/>
  <c r="A95" i="1"/>
  <c r="A179" i="1"/>
  <c r="A300" i="1" s="1"/>
  <c r="A244" i="1"/>
  <c r="A251" i="1" s="1"/>
  <c r="A305" i="1" s="1"/>
  <c r="A262" i="1"/>
  <c r="A271" i="1"/>
  <c r="A70" i="1"/>
  <c r="A89" i="1"/>
  <c r="A194" i="1"/>
  <c r="A231" i="1"/>
  <c r="A236" i="1"/>
  <c r="A237" i="1" s="1"/>
  <c r="A304" i="1" s="1"/>
  <c r="A149" i="1"/>
  <c r="A134" i="1"/>
  <c r="A135" i="1" s="1"/>
  <c r="A299" i="1" s="1"/>
  <c r="A121" i="1"/>
  <c r="A111" i="1"/>
  <c r="A100" i="1"/>
  <c r="A81" i="1"/>
  <c r="A37" i="1"/>
  <c r="A38" i="1" s="1"/>
  <c r="A296" i="1" s="1"/>
  <c r="A195" i="1" l="1"/>
  <c r="A302" i="1" s="1"/>
  <c r="A220" i="1"/>
  <c r="A303" i="1" s="1"/>
  <c r="A272" i="1"/>
  <c r="A306" i="1" s="1"/>
  <c r="A150" i="1"/>
  <c r="A122" i="1"/>
  <c r="A298" i="1" s="1"/>
  <c r="A308" i="1" s="1"/>
  <c r="A309" i="1" l="1"/>
  <c r="A310" i="1" s="1"/>
</calcChain>
</file>

<file path=xl/sharedStrings.xml><?xml version="1.0" encoding="utf-8"?>
<sst xmlns="http://schemas.openxmlformats.org/spreadsheetml/2006/main" count="410" uniqueCount="402">
  <si>
    <t>סה"כ</t>
  </si>
  <si>
    <t>מחיר</t>
  </si>
  <si>
    <t>כמות</t>
  </si>
  <si>
    <t>יח'</t>
  </si>
  <si>
    <t>תאור</t>
  </si>
  <si>
    <t>סעיף</t>
  </si>
  <si>
    <t>עבודות עפר</t>
  </si>
  <si>
    <t>01</t>
  </si>
  <si>
    <t>חפירה ואגרה להטמנת עודפי עפר</t>
  </si>
  <si>
    <t>הערות :.1 כחפירה כללית יחושבו העבודות המבוצעות</t>
  </si>
  <si>
    <t>בקרקע ע"י טרקטור מכל סוג שהוא ,תוך הפעלתו בהילוך</t>
  </si>
  <si>
    <t>החזק ביותר.</t>
  </si>
  <si>
    <t>.2מחירי החפירה כוללים) בין השאר (הידוק רגיל של שתית</t>
  </si>
  <si>
    <t>)קרקעית חפירה ,(העברת החומר המתאים למילוי) עד</t>
  </si>
  <si>
    <t>למרחק של 2 ק"מ בשטח האתר ,(לרבות הידוק רגיל בשכבות</t>
  </si>
  <si>
    <t>של 20 ס"מ .המחיר כולל פיזור המילוי סביב מבנים תת</t>
  </si>
  <si>
    <t>קרקעים שונים) גם אם מבוצע לא בצמוד לשלב עבודות</t>
  </si>
  <si>
    <t>החפירה (ו/או סילוק כל עודפי החפירה שנפסלו למילוי למקום</t>
  </si>
  <si>
    <t>שפך מאושר ע"י הרשויות או לאתר ,למרחק של עד 15 ק"מ</t>
  </si>
  <si>
    <t>לפי הוראת המפקח .עבור העברת החומר למרחק גדול יותר</t>
  </si>
  <si>
    <t>ראה סעיף.01.020.3500</t>
  </si>
  <si>
    <t>.3להעברת מיטב החומר החפור המתאים לצרכי מילוי באתר</t>
  </si>
  <si>
    <t>העבודה למרחק מעל ל 2 -ק"מ - ראה סעיף.51.020.0110</t>
  </si>
  <si>
    <t>.4לעבודות הכשרת השטח - ראה תת פרק.51.010</t>
  </si>
  <si>
    <t>מ"ק</t>
  </si>
  <si>
    <t>01.020.1130</t>
  </si>
  <si>
    <t>סה"כ לחפירה ואגרה להטמנת עודפי עפר</t>
  </si>
  <si>
    <t>מילוי מובא ,מצעים והידוק</t>
  </si>
  <si>
    <t>מ"ק</t>
  </si>
  <si>
    <t>מילוי בחול מובא לרבות פיזור בשכבות של 20 ס"מ) .הידוק</t>
  </si>
  <si>
    <t>01.050.0030</t>
  </si>
  <si>
    <t>נמדד בנפרד(</t>
  </si>
  <si>
    <t>מ"ק</t>
  </si>
  <si>
    <t>מצע סוג א ,'לרבות פיזור בשכבות של 20 ס"מ והידוק לא</t>
  </si>
  <si>
    <t>01.050.0100</t>
  </si>
  <si>
    <t>מבוקר ,המצע יסופק ממחצבה מאושרת .המחיר הינו לכמות</t>
  </si>
  <si>
    <t>מעל 250 מ"ק ועד 500 מ"ק</t>
  </si>
  <si>
    <t>מ"ר</t>
  </si>
  <si>
    <t>הידוק מבוקר של שתית) קרקעית חפירה (ו/או פני קרקע</t>
  </si>
  <si>
    <t>01.050.0210</t>
  </si>
  <si>
    <t>טבעיים</t>
  </si>
  <si>
    <t>מ"ק</t>
  </si>
  <si>
    <t>תוספת למצעים מהודקים) בהידוק לא מבוקר (עבור הידוק</t>
  </si>
  <si>
    <t>01.050.0230</t>
  </si>
  <si>
    <t>מבוקר</t>
  </si>
  <si>
    <t>סה"כ למילוי מובא ,מצעים והידוק</t>
  </si>
  <si>
    <t>סה"כ לעבודות עפר</t>
  </si>
  <si>
    <t>מתקני תברואה</t>
  </si>
  <si>
    <t>07</t>
  </si>
  <si>
    <t>צינורות פלסטיים למים קרים וחמים ולמערכת מתזים</t>
  </si>
  <si>
    <t>)ספרינקלרים(</t>
  </si>
  <si>
    <t>מ'</t>
  </si>
  <si>
    <t>צינורות פוליאתילן מצולב למים קרים וחמים עם גרעין</t>
  </si>
  <si>
    <t>07.012.0010</t>
  </si>
  <si>
    <t>אלומיניום S.P) או (M.G קוטר 16 מ"מ ללחץ עבודה10</t>
  </si>
  <si>
    <t>אטמ 'מותקנים גלויים או סמויים לרבות ספחים</t>
  </si>
  <si>
    <t>סה"כ לצינורות פלסטיים למים קרים וחמים ולמערכת מתזים</t>
  </si>
  <si>
    <t>)ספרינקלרים(</t>
  </si>
  <si>
    <t>סה"כ למתקני תברואה</t>
  </si>
  <si>
    <t>חפירות ובסיסי בטון בעבודות חשמל</t>
  </si>
  <si>
    <t>מ'</t>
  </si>
  <si>
    <t>חפירה של תעלות לכבלים ברוחב 80 ס"מ ועומק 100 ס"מ,</t>
  </si>
  <si>
    <t>08.011.0014</t>
  </si>
  <si>
    <t>לרבות מצע וכיסוי חול ,סרטי סימון ,כיסוי והידוק סופי</t>
  </si>
  <si>
    <t>סה"כ לחפירות ובסיסי בטון בעבודות חשמל</t>
  </si>
  <si>
    <t>צנרת חשמל פלסטית</t>
  </si>
  <si>
    <t>מ'</t>
  </si>
  <si>
    <t>צינורות פלסטיים כפיפים" כבה מאליו" ,"פ"נ "קוטר 50 מ"מ,</t>
  </si>
  <si>
    <t>08.021.0140</t>
  </si>
  <si>
    <t>סמויים או גלויים לרבות חבל משיכה) אם נדרש ,(קופסאות</t>
  </si>
  <si>
    <t>וחומרי עזר</t>
  </si>
  <si>
    <t>סה"כ לצנרת חשמל פלסטית</t>
  </si>
  <si>
    <t>כבלי נחושת(XLPE) N2XY</t>
  </si>
  <si>
    <t>מ'</t>
  </si>
  <si>
    <t>כבלי נחושת מסוג (XLPE) N2XY/FR-1 בחתך 3X2.5 ממ"ר</t>
  </si>
  <si>
    <t>08.031.0090</t>
  </si>
  <si>
    <t>קבועים למבנה ,מונחים על סולמות או בתעלות או מושחלים</t>
  </si>
  <si>
    <t>מ'</t>
  </si>
  <si>
    <t>כבלי נחושת מסוג (XLPE) N2XY/FR-1 בחתך 5X16 ממ"ר</t>
  </si>
  <si>
    <t>08.031.0230</t>
  </si>
  <si>
    <t>קבועים למבנה ,מונחים על סולמות או בתעלות או מושחלים</t>
  </si>
  <si>
    <t>סה"כ לכבלי נחושת(XLPE) N2XY</t>
  </si>
  <si>
    <t>עמודי תאורה ,זרועות ,מחזיקי דגלים ותאורה זמנית</t>
  </si>
  <si>
    <t>מ'</t>
  </si>
  <si>
    <t>צביעת עמוד בצבע אלקטרוסטטי בתנור באבקת פוליאסטר-</t>
  </si>
  <si>
    <t>08.056.1364</t>
  </si>
  <si>
    <t>עמוד בגובה מעל 5.8 מ 'ועד 12.5 מ'</t>
  </si>
  <si>
    <t>יח'</t>
  </si>
  <si>
    <t>צביעת זרוע בודדת המותקנת על עמוד תאורה עירוני בגובה</t>
  </si>
  <si>
    <t>08.056.1375</t>
  </si>
  <si>
    <t>עד 12 מ 'לרבות צבע יסוד ואמצעי הרמה</t>
  </si>
  <si>
    <t>יח'</t>
  </si>
  <si>
    <t>זרוע קונית בודדת לפנס מגולוונת באבץ חם 1.2X1.2 מ'</t>
  </si>
  <si>
    <t>08.056.1550</t>
  </si>
  <si>
    <t>יח'</t>
  </si>
  <si>
    <t>עמוד תאורה רב תכליתי מאלומיניום צבוע ,בגובה 9 מ ,'דגם</t>
  </si>
  <si>
    <t>08.056.2340</t>
  </si>
  <si>
    <t>" STDאבן גבירול "או ש"ע ,לרבות פלטת יסוד ושילוט ,הכנה</t>
  </si>
  <si>
    <t>לתא אביזרים עם דלת וכל האביזרים הדרושים להצבת</t>
  </si>
  <si>
    <t>העמוד ולחיבור הזרוע בראשו</t>
  </si>
  <si>
    <t>סה"כ לעמודי תאורה ,זרועות ,מחזיקי דגלים ותאורה זמנית</t>
  </si>
  <si>
    <t>מגשי ציוד ואביזרים</t>
  </si>
  <si>
    <t>יח'</t>
  </si>
  <si>
    <t>מגש אביזרים לעמוד תאורה עבור 4 גופי תאורה עם נורות</t>
  </si>
  <si>
    <t>08.057.0040</t>
  </si>
  <si>
    <t>עד 400 ווט ,לרבות מא"ז עם ניתוק האפס ,מהדקי הספק,</t>
  </si>
  <si>
    <t>בורג הארקה וחיבור הארקה ,כבלי חיבור בין המגש לגוף</t>
  </si>
  <si>
    <t>התאורה כמפורט קומפלט) ללא ציוד הפעלה (וחומרי העזר</t>
  </si>
  <si>
    <t>יח'</t>
  </si>
  <si>
    <t>מכסה לפתח תא אביזרים עבור עמוד תאורה מתכתי ,לרבות</t>
  </si>
  <si>
    <t>08.057.0300</t>
  </si>
  <si>
    <t>ברגים והארקת המכסה</t>
  </si>
  <si>
    <t>סה"כ למגשי ציוד ואביזרים</t>
  </si>
  <si>
    <t>מבנה ללוחות חשמל ותיבותC.I</t>
  </si>
  <si>
    <t>יח'</t>
  </si>
  <si>
    <t>מבנה לוח מפוליאסטר במידות 350X300X160 מ"מIP66</t>
  </si>
  <si>
    <t>08.061.0221</t>
  </si>
  <si>
    <t>לרבות דלת ופלטת הרכבה) לא כולל פסי צבירה ,חווט,</t>
  </si>
  <si>
    <t>מהדקים וחומרי עזר ,(תוצרת "HAGER" כדוגמת חב'</t>
  </si>
  <si>
    <t>"מולכו "או גוויס כדוגמת" ארכה "או ש"ע</t>
  </si>
  <si>
    <t>סה"כ למבנה ללוחות חשמל ותיבותC.I</t>
  </si>
  <si>
    <t>מא"זים אופייןC</t>
  </si>
  <si>
    <t>יח'</t>
  </si>
  <si>
    <t>מא"ז אופיין C לזרם 40A חד קוטבי ,כושר ניתוק15</t>
  </si>
  <si>
    <t>08.062.0104</t>
  </si>
  <si>
    <t>קילואמפר</t>
  </si>
  <si>
    <t>יח'</t>
  </si>
  <si>
    <t>מא"ז 2X40A עם הגנה מגנטית בלבד</t>
  </si>
  <si>
    <t>08.062.0745</t>
  </si>
  <si>
    <t>סה"כ למא"זים אופייןC</t>
  </si>
  <si>
    <t>מפסקי זרם חצי אוטומטיים מתכווננים</t>
  </si>
  <si>
    <t>יח'</t>
  </si>
  <si>
    <t>מפסקי זרם חצי אוטומטיים תלת קוטביים מתכווננים ,לזרם</t>
  </si>
  <si>
    <t>08.064.0090</t>
  </si>
  <si>
    <t>עד 32 אמפר - כושר ניתוק 50 ק"א</t>
  </si>
  <si>
    <t>סה"כ למפסקי זרם חצי אוטומטיים מתכווננים</t>
  </si>
  <si>
    <t>גופי תאורה שונים</t>
  </si>
  <si>
    <t>יח'</t>
  </si>
  <si>
    <t>גוף תאורה למגרשי ספורט ולהארת מבנים ,פיזור אור כנדרש</t>
  </si>
  <si>
    <t>08.082.0465</t>
  </si>
  <si>
    <t>)דגמים שונים בין 7 ל 60-מעלות ,( עשוי יציקת אלומיניום</t>
  </si>
  <si>
    <t>ורפלקטור מאלומיניום ,תיבת ציוד נפרדת ,לרבות נורת מטל</t>
  </si>
  <si>
    <t>הלייד 2,000 ווט ,דגם "RAY" מתוצרת "SBP" איטליה,</t>
  </si>
  <si>
    <t>משווק ע'י ארכה או ש"ע ,מותקן מושלם</t>
  </si>
  <si>
    <t>סה"כ לגופי תאורה שונים</t>
  </si>
  <si>
    <t>נקודות בתי תקע</t>
  </si>
  <si>
    <t>נק'</t>
  </si>
  <si>
    <t>נקודת בית תקע מושלמת עשויה כבלי נחושתN2XY/FR</t>
  </si>
  <si>
    <t>08.102.0010</t>
  </si>
  <si>
    <t>ו/או מוליכי נחושת עם בידוד P.V.C בחתך 3X1.5 ממ"ר,</t>
  </si>
  <si>
    <t>מושחלים בצנרת בהתקנה סמויה או חשיפה ,מהלוח עד בית</t>
  </si>
  <si>
    <t>התקע וכן בית תקע 16 אמפר ,דגם מיראז 'כדוגמת" ארכה"</t>
  </si>
  <si>
    <t>או ש"ע ,מותקן תה"ט ,לרבות מתאמים ותיבות הסתעפות,</t>
  </si>
  <si>
    <t>הכל מושלם</t>
  </si>
  <si>
    <t>יח'</t>
  </si>
  <si>
    <t>תוספת לנקודת בית תקע עבור ב"ת מוגן מים</t>
  </si>
  <si>
    <t>08.102.0080</t>
  </si>
  <si>
    <t>סה"כ לנקודות בתי תקע</t>
  </si>
  <si>
    <t>ריהוט וציוד מורכב בבנין</t>
  </si>
  <si>
    <t>מתקני ספורט באולמות ספורט</t>
  </si>
  <si>
    <t>זוג</t>
  </si>
  <si>
    <t>שערי כדורגל ראשיים מקצועיים לפי תקן EN 748 מפרופיל</t>
  </si>
  <si>
    <t>30.023.0300</t>
  </si>
  <si>
    <t>אלומיניום בחתך 100X120 מ"מ מותקן בקרקע ,לרבות רשת</t>
  </si>
  <si>
    <t>כדורגל לבנה אולימפית דוגמת" מגנלי "מק"ט MLSO4304 או</t>
  </si>
  <si>
    <t>ש"ע ושתי תמיכות אחוריות לחיבור ומתיחת רשת הכדורגל,</t>
  </si>
  <si>
    <t>לרבות ביסוס</t>
  </si>
  <si>
    <t>יח'</t>
  </si>
  <si>
    <t>רשת לבנה אולימפית במידות סטנדרטיות תקניות ,בעובי של</t>
  </si>
  <si>
    <t>30.023.0320</t>
  </si>
  <si>
    <t>כ 4-מ"מ לשער כדורגל ראשי קבוע מקצועי תקני ,גודל</t>
  </si>
  <si>
    <t>מקסימאלי של חור הרשת 10*10 ס"מ</t>
  </si>
  <si>
    <t>סה"כ למתקני ספורט באולמות ספורט</t>
  </si>
  <si>
    <t>סה"כ לריהוט וציוד מורכב בבנין</t>
  </si>
  <si>
    <t>פיתוח נופי</t>
  </si>
  <si>
    <t>ריצוף באבנים משתלבות</t>
  </si>
  <si>
    <t>מ"ר</t>
  </si>
  <si>
    <t>התקנת ריצוף באבנים משתלבות ,לרבות כלי מכני וחול5</t>
  </si>
  <si>
    <t>40.053.3007</t>
  </si>
  <si>
    <t>ס"מ) לא כולל מצע .(המחיר הינו לכמות מינימלית של50</t>
  </si>
  <si>
    <t>מ"ר ועד 100 מ"ר - עבודה בלבד</t>
  </si>
  <si>
    <t>סה"כ לריצוף באבנים משתלבות</t>
  </si>
  <si>
    <t>אבני שפה וגן ,אבני תיחום</t>
  </si>
  <si>
    <t>מ'</t>
  </si>
  <si>
    <t>נגיש -אבן שפה מונמכת במעבר חציה לאנשים עם מוגבלות,</t>
  </si>
  <si>
    <t>40.054.0166</t>
  </si>
  <si>
    <t>במידות 15/15/50 ס"מ ,ללא פאזה ,מונמכות במעבר חציה,</t>
  </si>
  <si>
    <t>בשיפוע רוחבי של ,10% בשיפוע אורכי של 5-8% ובקיטום</t>
  </si>
  <si>
    <t>,(1:2) 50%לרבות יסוד ומשענת בטון ,גוון לבן</t>
  </si>
  <si>
    <t>מ'</t>
  </si>
  <si>
    <t>אבן גן ללא פאזה במידות 10/20/100 ס"מ לרבות יסוד</t>
  </si>
  <si>
    <t>40.054.0612</t>
  </si>
  <si>
    <t>ומשענת בטון ,גוון צבעוני - על בסיס מלט אפור</t>
  </si>
  <si>
    <t>סה"כ לאבני שפה וגן ,אבני תיחום</t>
  </si>
  <si>
    <t>סה"כ לפיתוח נופי</t>
  </si>
  <si>
    <t>גינון והשקיה</t>
  </si>
  <si>
    <t>שתילת דשא והנחת דשא סינטטי</t>
  </si>
  <si>
    <t>דשא סינטטי</t>
  </si>
  <si>
    <t>מ"ר</t>
  </si>
  <si>
    <t>אספקה והתקנה של דשא סינטטי ע"פ הנחיות בתיק מוצר</t>
  </si>
  <si>
    <t>41.030.0180</t>
  </si>
  <si>
    <t>הכולל שכבה בולמת זעזועים ודשא סינטטי גובה סיבים40-</t>
  </si>
  <si>
    <t>45מ"מ מאושר ע"י פיפ"א .משטח הדשא יגיע עם סימון</t>
  </si>
  <si>
    <t>קווים מהמפעל עבור רחבות שערים ואמצע מגרש - לא יותר</t>
  </si>
  <si>
    <t>סימון בצבע ע"ג משטחי הדשא</t>
  </si>
  <si>
    <t>סה"כ לשתילת דשא והנחת דשא סינטטי</t>
  </si>
  <si>
    <t>סה"כ לגינון והשקיה</t>
  </si>
  <si>
    <t>ריהוט חוץ ,מתקני משחק וכושר</t>
  </si>
  <si>
    <t>יח'</t>
  </si>
  <si>
    <t>עמודים לכדורעף</t>
  </si>
  <si>
    <t>ברזיות</t>
  </si>
  <si>
    <t>יח'</t>
  </si>
  <si>
    <t>ברזית קיר עם מים מקוררים מבטון טרום ,בגמר</t>
  </si>
  <si>
    <t>42.042.0550</t>
  </si>
  <si>
    <t>חלק/גרנוליט,במידות 34/80 ס"מ ובגובה 58 ס"מ עם ברז</t>
  </si>
  <si>
    <t>לחצן מוגן אנטי ונדאלי ויחידה עם ברז לחצן למילוי כוסות</t>
  </si>
  <si>
    <t>ובקבוקים ,דגם" מעיין 3 עם קירור "או ש"ע ,בגוון אפור,</t>
  </si>
  <si>
    <t>לרבות יחידת קירור עם מדחס 1/3 ומיכל מים מבודד ,ניתן</t>
  </si>
  <si>
    <t>לחבר עד 2 ברזיות" מעיין "3 ליחידת הקירור ,לרבות ביסוס</t>
  </si>
  <si>
    <t>ושוחת ניקוז</t>
  </si>
  <si>
    <t>סה"כ לברזיות</t>
  </si>
  <si>
    <t>תחזוקת מתקני משחק</t>
  </si>
  <si>
    <t>קומפ</t>
  </si>
  <si>
    <t>אישור קונסטרוקטור עבור תכנון וביצוע סככה/הצללה</t>
  </si>
  <si>
    <t>42.065.0201</t>
  </si>
  <si>
    <t>במתחם מתקני משחק</t>
  </si>
  <si>
    <t>קומפ</t>
  </si>
  <si>
    <t>היתר בניה ע"י המזמין עבור תכנון וביצוע סככה/הצללה</t>
  </si>
  <si>
    <t>42.065.0210</t>
  </si>
  <si>
    <t>במתחם מתקני משחק</t>
  </si>
  <si>
    <t>סה"כ לתחזוקת מתקני משחק</t>
  </si>
  <si>
    <t>סככות ורשתות צל</t>
  </si>
  <si>
    <t>מ"ר</t>
  </si>
  <si>
    <t>סככת צל מלבנית מרשת מסוג" נפתח נסגר ,"ע"י קיפולה</t>
  </si>
  <si>
    <t>42.067.0081</t>
  </si>
  <si>
    <t>במשיכה עם כבל ,לרבות קונסטרוקצית עמודי פלדה מסוג</t>
  </si>
  <si>
    <t>RHS 100X100מ"מ ,עובי דופן 2.9 מ"מ ובגובה עד 8 מ,'</t>
  </si>
  <si>
    <t>במרחק של 6-7 מ 'בין העמודים ,לרבות מגיני טיפוס סגורים</t>
  </si>
  <si>
    <t>בקצה ומולבשים במגן עמוד העשוי מחומר פלסטי ספוגי ,מעוגנים</t>
  </si>
  <si>
    <t>בקרקע בפינות הסככה .הרשת עשויה מחוט פוליאתילן</t>
  </si>
  <si>
    <t>בצפיפות גבוהה ,האריג אינו נרקב ודוחה עובש ,הצללה</t>
  </si>
  <si>
    <t>,91%-98%עמידה בפני ,U.V הרשת עשויה מחומרים</t>
  </si>
  <si>
    <t>מעכבי בעירה לפי ת"י .5093 הרשת מאושרת ע"י משרד</t>
  </si>
  <si>
    <t>החינוך ,משרד הבריאות וכיבוי אש להתקנה בסביבה של</t>
  </si>
  <si>
    <t>ילדים ובוגרים .המחיר הינו לסככה בשטח מעל ל 30-מ"ר-</t>
  </si>
  <si>
    <t>)העבודה כוללת אישור קונסטרוקטור(</t>
  </si>
  <si>
    <t>סה"כ לסככות ורשתות צל</t>
  </si>
  <si>
    <t>סה"כ לריהוט חוץ ,מתקני משחק וכושר</t>
  </si>
  <si>
    <t>גידור</t>
  </si>
  <si>
    <t>גדרות ומעקות מרשתות פלדה מרותכות</t>
  </si>
  <si>
    <t>מ'</t>
  </si>
  <si>
    <t>גדר למגרש ספורט דגם" סביונית ספורט "או ש"ע בגובה4.0</t>
  </si>
  <si>
    <t>44.013.0118</t>
  </si>
  <si>
    <t>מ 'עם מסגרות מצינור מכופף קוטר 1 1/4" ובעובי 2 מ"מ</t>
  </si>
  <si>
    <t>וביניהם רשת מזוגזגת מרותכת במשבצות 150/50/5 מ"מ,</t>
  </si>
  <si>
    <t>עמודים מצינור קוטר 3" ובעובי 2.65 מ"מ כל כ 2.2 -מ,'</t>
  </si>
  <si>
    <t>לרבות כיפות ,אביזרי חיבור מנירוסטה ויסודות בטון בודדים</t>
  </si>
  <si>
    <t>סה"כ לגדרות ומעקות מרשתות פלדה מרותכות</t>
  </si>
  <si>
    <t>שערים מרשתות מרותכות</t>
  </si>
  <si>
    <t>יח'</t>
  </si>
  <si>
    <t>שער פשפש חד כנפי מגולוון דגם" מעין חרוד משופר "או</t>
  </si>
  <si>
    <t>44.032.0011</t>
  </si>
  <si>
    <t>"סביונית "או" סיון "או ש"ע במידות 120/200 ס"מ מסגרת</t>
  </si>
  <si>
    <t>מצינור קוטר 1 1/4"/2.2 ורשת מרותכת 50/150/5 מ"מ,</t>
  </si>
  <si>
    <t>לרבות עמודי שער מצינור מגולוון קוטר 2"/2.2 לרבות מנעול</t>
  </si>
  <si>
    <t>תלייה ,בריח ויסודות בטון במידות 50/50/70 ס"מ</t>
  </si>
  <si>
    <t>יח'</t>
  </si>
  <si>
    <t>שער דו כנפי מגולוון דגם" חיפה "או" לירון "או ש"ע במידות</t>
  </si>
  <si>
    <t>44.032.0030</t>
  </si>
  <si>
    <t>450-470/220ס"מ מסגרת מפרופיל 60/40/2.2 מ"מ או</t>
  </si>
  <si>
    <t>60/60/2.2מ"מ ,פרופילי חלוקה 60/40/2.2 מ"מ ורשת</t>
  </si>
  <si>
    <t>מרותכת 50/150/4.5 מ"מ ,לרבות עמודי שער מפרופיל</t>
  </si>
  <si>
    <t>100/100/4מ"מ ,בריח למנעול תלייה ובריחים לקרקע</t>
  </si>
  <si>
    <t>ויסודות בטון במידות 60/60/80 ס"מ</t>
  </si>
  <si>
    <t>סה"כ לשערים מרשתות מרותכות</t>
  </si>
  <si>
    <t>סה"כ לגידור</t>
  </si>
  <si>
    <t>סלילת כבישים ורחבות</t>
  </si>
  <si>
    <t>עבודות הכנה ופירוק</t>
  </si>
  <si>
    <t>מ'</t>
  </si>
  <si>
    <t>פירוק אבני גן לשימוש חוזר</t>
  </si>
  <si>
    <t>51.010.0453</t>
  </si>
  <si>
    <t>מ"ר</t>
  </si>
  <si>
    <t>פירוק ריצוף אבנים משתלבות ,לשימוש חוזר ,לרבות שכבת</t>
  </si>
  <si>
    <t>51.010.0465</t>
  </si>
  <si>
    <t>מצע חול 5 ס"מ</t>
  </si>
  <si>
    <t>מ'</t>
  </si>
  <si>
    <t>פירוק מעקות הולכה או הפרדה להולכי רגל ,לרבות מילוי בור</t>
  </si>
  <si>
    <t>51.010.0500</t>
  </si>
  <si>
    <t>היסוד</t>
  </si>
  <si>
    <t>מ'</t>
  </si>
  <si>
    <t>פירוק גדר מפרופלי פלדה או מרשתות פלדה מרותכים,</t>
  </si>
  <si>
    <t>51.010.0516</t>
  </si>
  <si>
    <t>בגובה עד 2 מ'</t>
  </si>
  <si>
    <t>מ'</t>
  </si>
  <si>
    <t>פירוק שער פלדה לרכב מכל סוג שהוא</t>
  </si>
  <si>
    <t>51.010.0530</t>
  </si>
  <si>
    <t>סה"כ לעבודות הכנה ופירוק</t>
  </si>
  <si>
    <t>צנרת ניקוז</t>
  </si>
  <si>
    <t>מ'</t>
  </si>
  <si>
    <t>צינור שרשורי מחורר לניקוז תת קרקעי קוטר 110 מ"מ עטוף</t>
  </si>
  <si>
    <t>51.062.0080</t>
  </si>
  <si>
    <t>בד גיאוטכני והמילוי באגרגט שומשום/חצץ 40/40 ס"מ,</t>
  </si>
  <si>
    <t>לרבות עבודות עפר וכיסוי</t>
  </si>
  <si>
    <t>סה"כ לצנרת ניקוז</t>
  </si>
  <si>
    <t>סה"כ לסלילת כבישים ורחבות</t>
  </si>
  <si>
    <t>קווי מים ,ביוב ותיעול</t>
  </si>
  <si>
    <t>צינורות P.V.C ופוליאתילן לביוב ותיעול</t>
  </si>
  <si>
    <t>מ'</t>
  </si>
  <si>
    <t>צינורות P.V.C לביוב ,מסוג" מריביב עבה SN-8 "או ש"ע,</t>
  </si>
  <si>
    <t>57.032.0004</t>
  </si>
  <si>
    <t>קוטר 110 מ"מ ,לפי ת"י ,884 לא כולל ספחים למעט</t>
  </si>
  <si>
    <t>מחברים ,מונחים בקרקע בעומק עד 1.25 מ ,'לרבות עבודות</t>
  </si>
  <si>
    <t>חפירה ,עטיפת חול ומילוי חוזר</t>
  </si>
  <si>
    <t>סה"כ לצינורות P.V.C ופוליאתילן לביוב ותיעול</t>
  </si>
  <si>
    <t>קידוחי ניקוז</t>
  </si>
  <si>
    <t>יח'</t>
  </si>
  <si>
    <t>קידוחי ניקוז קוטר 60 ס"מ עם צינור ספירלי מחורר קוטר</t>
  </si>
  <si>
    <t>57.067.0041</t>
  </si>
  <si>
    <t>פנים 50 ס"מ מפוליאתילן (HDPE) מחוזק בפלדה מסוג</t>
  </si>
  <si>
    <t>"קזפלקס "או ש"ע עטוף בבד גיאוטכני לא ארוג במשקל של</t>
  </si>
  <si>
    <t>לפחות 250 ג"ר למ"ר בעומק מעל 6 מ 'ועד 12 מ'</t>
  </si>
  <si>
    <t>סה"כ לקידוחי ניקוז</t>
  </si>
  <si>
    <t>סה"כ לקווי מים ,ביוב ותיעול</t>
  </si>
  <si>
    <t>תוספות לגידור</t>
  </si>
  <si>
    <t>מ"ר</t>
  </si>
  <si>
    <t>פח בעובי 0.8 מ"מ מחורר בחירור של 40% מגודל הפלטה,</t>
  </si>
  <si>
    <t>96.044.0001</t>
  </si>
  <si>
    <t>לפי תכנית שתינתן ע"י האדריכל ,מורכב על גבי קיר גדר</t>
  </si>
  <si>
    <t>מאחורי השערים וקיר דרומי ,במידות שיינתנו ע"י האדריכל.</t>
  </si>
  <si>
    <t>הפח יחוזק לגדר באמצעות ברגים ושייבות המיועדים לחיזוק</t>
  </si>
  <si>
    <t>ע"ג הגדרות .הפח יהיה פח מגולוון צבוע בתנור בשני</t>
  </si>
  <si>
    <t>הצדדים בצבע יסוד וצבע נוסף לבחירת האדריכל) הערכת</t>
  </si>
  <si>
    <t>מחיר לפי הצעה שהתקבלה(</t>
  </si>
  <si>
    <t>סה"כ לתוספות לגידור</t>
  </si>
  <si>
    <t>תוספות לתכנון</t>
  </si>
  <si>
    <t>קומפ</t>
  </si>
  <si>
    <t>תכנון הכולל אדריכלות ,קונסטרוקציה ,חשמל ,אינסטלציה,</t>
  </si>
  <si>
    <t>96.099.0001</t>
  </si>
  <si>
    <t>פיתוח ,נגישות ,בטיחות ,יועץ קרקע וכל היועצים האחרים</t>
  </si>
  <si>
    <t>הנדרשים לשם הוצאת היתר בניה והוצאת טופס.4</t>
  </si>
  <si>
    <t>הסעיף כולל את הוצאת ההיתרים הנדרשים וכולל את הוצאת</t>
  </si>
  <si>
    <t>טופס האכלוס.</t>
  </si>
  <si>
    <t>סה"כ לתוספות לתכנון</t>
  </si>
  <si>
    <t>סה"כ ל96</t>
  </si>
  <si>
    <t>סה"כ ל13</t>
  </si>
  <si>
    <t>סה"כ ל13</t>
  </si>
  <si>
    <t>עבודות עפר</t>
  </si>
  <si>
    <t>01</t>
  </si>
  <si>
    <t>מתקני תברואה</t>
  </si>
  <si>
    <t>07</t>
  </si>
  <si>
    <t>מתקני חשמל</t>
  </si>
  <si>
    <t>08</t>
  </si>
  <si>
    <t>ריהוט וציוד מורכב בבנין</t>
  </si>
  <si>
    <t>פיתוח נופי</t>
  </si>
  <si>
    <t>גינון והשקיה</t>
  </si>
  <si>
    <t>ריהוט חוץ ,מתקני משחק וכושר</t>
  </si>
  <si>
    <t>גידור</t>
  </si>
  <si>
    <t>סלילת כבישים ורחבות</t>
  </si>
  <si>
    <t>קווי מים ,ביוב ותיעול</t>
  </si>
  <si>
    <t>סה"כ עלות</t>
  </si>
  <si>
    <t>מע"מ בשיעור17%</t>
  </si>
  <si>
    <t>סה"כ כולל מע"מ</t>
  </si>
  <si>
    <t>סה"כ במילים:</t>
  </si>
  <si>
    <t>תאריך מדד:</t>
  </si>
  <si>
    <t>מדד מכרז / הצעה:</t>
  </si>
  <si>
    <t>חפירה כללית בשטח לעומק שאינו עולה על 1 מ 'לכמות מעל 1,000מ"ק</t>
  </si>
  <si>
    <t>בצינורות לרבות חיבור בשני הקצוות ,כדוגמת" ארכה "או ש"ע</t>
  </si>
  <si>
    <t>סה"כ חשמל</t>
  </si>
  <si>
    <t>תוספות</t>
  </si>
  <si>
    <r>
      <t xml:space="preserve">אומדן מגרש </t>
    </r>
    <r>
      <rPr>
        <b/>
        <sz val="16"/>
        <color rgb="FF0070C0"/>
        <rFont val="Times New Roman Bold"/>
        <charset val="177"/>
      </rPr>
      <t>8</t>
    </r>
    <r>
      <rPr>
        <sz val="13"/>
        <color rgb="FF0070C0"/>
        <rFont val="Times New Roman Bold"/>
        <charset val="177"/>
      </rPr>
      <t>A</t>
    </r>
    <r>
      <rPr>
        <sz val="13"/>
        <rFont val="Times New Roman Bold"/>
        <family val="2"/>
      </rPr>
      <t xml:space="preserve"> כולל פיתוח - למכרז</t>
    </r>
  </si>
  <si>
    <t xml:space="preserve"> 3.07.20.10.0012</t>
  </si>
  <si>
    <t>1.51.54.10.0010</t>
  </si>
  <si>
    <t>תמרורים</t>
  </si>
  <si>
    <t>6.60.30.16.0155</t>
  </si>
  <si>
    <t>טרקטור jcb</t>
  </si>
  <si>
    <t>י"ע</t>
  </si>
  <si>
    <t>ש"ע</t>
  </si>
  <si>
    <t>עמדת כבוי אש</t>
  </si>
  <si>
    <t>קומ</t>
  </si>
  <si>
    <t>י"ח</t>
  </si>
  <si>
    <t xml:space="preserve">1.57.60.10.9100 </t>
  </si>
  <si>
    <t>ניתוק קו מים</t>
  </si>
  <si>
    <t>3.08.15.10.0196</t>
  </si>
  <si>
    <t>מ</t>
  </si>
  <si>
    <t>צנרת 4 צול תקשרת</t>
  </si>
  <si>
    <t>3.08.15.10.0206</t>
  </si>
  <si>
    <t>צנרת 6 צול תקשרת</t>
  </si>
  <si>
    <t xml:space="preserve"> 3.08.10.40.0030</t>
  </si>
  <si>
    <t>תא בקרה</t>
  </si>
  <si>
    <t>6.60.30.30.0700</t>
  </si>
  <si>
    <t>משאית מנוף</t>
  </si>
  <si>
    <t>שוחת תקשרת עגולה</t>
  </si>
  <si>
    <t>3.08.10.20.0025</t>
  </si>
  <si>
    <t xml:space="preserve">מכסה לשוחה </t>
  </si>
  <si>
    <t>3.08.10.20.0030</t>
  </si>
  <si>
    <t xml:space="preserve">פינשר </t>
  </si>
  <si>
    <t>6.60.30.20.0310</t>
  </si>
  <si>
    <t>אמולסייה</t>
  </si>
  <si>
    <t>1.51.40.10.0011</t>
  </si>
  <si>
    <t>אספלט 7 ס"מ</t>
  </si>
  <si>
    <t>מר</t>
  </si>
  <si>
    <t>1.5140.10.0130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</si>
</sst>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0" x14ac:knownFonts="1">
    <font>
      <sz val="10"/>
      <name val="Arial"/>
      <family val="2"/>
    </font>
    <font>
      <sz val="13"/>
      <name val="Times New Roman Bold"/>
      <family val="2"/>
    </font>
    <font>
      <sz val="11"/>
      <name val="Arial Bold"/>
      <family val="2"/>
    </font>
    <font>
      <sz val="12"/>
      <name val="Arial Bold"/>
      <family val="2"/>
    </font>
    <font>
      <sz val="11"/>
      <name val="Arial"/>
      <family val="2"/>
    </font>
    <font>
      <sz val="12"/>
      <name val="Arial Bold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6"/>
      <color rgb="FF0070C0"/>
      <name val="Times New Roman Bold"/>
      <charset val="177"/>
    </font>
    <font>
      <sz val="13"/>
      <color rgb="FF0070C0"/>
      <name val="Times New Roman Bold"/>
      <charset val="177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0" fillId="0" borderId="0" xfId="0" applyAlignment="1">
      <alignment horizontal="right" vertical="top" wrapText="1"/>
    </xf>
    <xf numFmtId="0" fontId="0" fillId="0" borderId="0" xfId="0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right" vertical="top" wrapText="1"/>
    </xf>
    <xf numFmtId="0" fontId="2" fillId="0" borderId="1" xfId="0" applyFont="1" applyBorder="1" applyAlignment="1">
      <alignment horizontal="center"/>
    </xf>
    <xf numFmtId="0" fontId="0" fillId="0" borderId="1" xfId="0" applyBorder="1"/>
    <xf numFmtId="0" fontId="3" fillId="0" borderId="1" xfId="0" applyFont="1" applyBorder="1" applyAlignment="1">
      <alignment horizontal="right" vertical="top" wrapText="1"/>
    </xf>
    <xf numFmtId="0" fontId="3" fillId="0" borderId="1" xfId="0" applyFont="1" applyBorder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right" vertical="top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right" vertical="top" wrapText="1"/>
    </xf>
    <xf numFmtId="4" fontId="4" fillId="0" borderId="1" xfId="0" applyNumberFormat="1" applyFont="1" applyBorder="1"/>
    <xf numFmtId="2" fontId="4" fillId="0" borderId="1" xfId="0" applyNumberFormat="1" applyFont="1" applyBorder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4" fontId="2" fillId="0" borderId="1" xfId="0" applyNumberFormat="1" applyFont="1" applyBorder="1"/>
    <xf numFmtId="0" fontId="3" fillId="0" borderId="1" xfId="0" applyFont="1" applyBorder="1"/>
    <xf numFmtId="2" fontId="2" fillId="0" borderId="1" xfId="0" applyNumberFormat="1" applyFont="1" applyBorder="1"/>
    <xf numFmtId="1" fontId="3" fillId="0" borderId="1" xfId="0" applyNumberFormat="1" applyFont="1" applyBorder="1" applyAlignment="1">
      <alignment horizontal="center"/>
    </xf>
    <xf numFmtId="1" fontId="3" fillId="0" borderId="1" xfId="0" applyNumberFormat="1" applyFont="1" applyBorder="1"/>
    <xf numFmtId="164" fontId="3" fillId="0" borderId="1" xfId="0" applyNumberFormat="1" applyFont="1" applyBorder="1"/>
    <xf numFmtId="0" fontId="4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0" fontId="5" fillId="0" borderId="1" xfId="0" applyFont="1" applyBorder="1"/>
    <xf numFmtId="1" fontId="2" fillId="0" borderId="1" xfId="0" applyNumberFormat="1" applyFont="1" applyBorder="1" applyAlignment="1">
      <alignment horizontal="right" vertical="top" wrapText="1"/>
    </xf>
    <xf numFmtId="1" fontId="2" fillId="0" borderId="1" xfId="0" applyNumberFormat="1" applyFont="1" applyBorder="1"/>
    <xf numFmtId="9" fontId="0" fillId="0" borderId="1" xfId="0" applyNumberFormat="1" applyBorder="1"/>
    <xf numFmtId="0" fontId="6" fillId="2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312"/>
  <sheetViews>
    <sheetView tabSelected="1" topLeftCell="A280" workbookViewId="0">
      <selection activeCell="C51" sqref="C51"/>
    </sheetView>
  </sheetViews>
  <sheetFormatPr defaultRowHeight="12.75" x14ac:dyDescent="0.2"/>
  <cols>
    <col min="1" max="1" width="16" customWidth="1"/>
    <col min="2" max="3" width="12.7109375" customWidth="1"/>
    <col min="4" max="4" width="10.7109375" customWidth="1"/>
    <col min="5" max="5" width="42" style="2"/>
    <col min="6" max="6" width="15.42578125" style="3" customWidth="1"/>
    <col min="7" max="7" width="25"/>
  </cols>
  <sheetData>
    <row r="3" spans="1:6" ht="20.25" x14ac:dyDescent="0.3">
      <c r="D3" s="1" t="s">
        <v>369</v>
      </c>
    </row>
    <row r="4" spans="1:6" ht="15" x14ac:dyDescent="0.25">
      <c r="A4" s="4" t="s">
        <v>0</v>
      </c>
      <c r="B4" s="4" t="s">
        <v>1</v>
      </c>
      <c r="C4" s="4" t="s">
        <v>2</v>
      </c>
      <c r="D4" s="4" t="s">
        <v>3</v>
      </c>
      <c r="E4" s="5" t="s">
        <v>4</v>
      </c>
      <c r="F4" s="6" t="s">
        <v>5</v>
      </c>
    </row>
    <row r="5" spans="1:6" ht="15.75" x14ac:dyDescent="0.25">
      <c r="A5" s="7"/>
      <c r="B5" s="7"/>
      <c r="C5" s="7"/>
      <c r="D5" s="7"/>
      <c r="E5" s="8" t="s">
        <v>6</v>
      </c>
      <c r="F5" s="9" t="s">
        <v>7</v>
      </c>
    </row>
    <row r="6" spans="1:6" ht="15.75" x14ac:dyDescent="0.25">
      <c r="A6" s="7"/>
      <c r="B6" s="7"/>
      <c r="C6" s="7"/>
      <c r="D6" s="7"/>
      <c r="E6" s="8" t="s">
        <v>8</v>
      </c>
      <c r="F6" s="10">
        <v>1.02</v>
      </c>
    </row>
    <row r="7" spans="1:6" ht="28.5" x14ac:dyDescent="0.2">
      <c r="A7" s="7"/>
      <c r="B7" s="7"/>
      <c r="C7" s="7"/>
      <c r="D7" s="7"/>
      <c r="E7" s="11" t="s">
        <v>9</v>
      </c>
      <c r="F7" s="12"/>
    </row>
    <row r="8" spans="1:6" ht="28.5" x14ac:dyDescent="0.2">
      <c r="A8" s="7"/>
      <c r="B8" s="7"/>
      <c r="C8" s="7"/>
      <c r="D8" s="7"/>
      <c r="E8" s="11" t="s">
        <v>10</v>
      </c>
      <c r="F8" s="12"/>
    </row>
    <row r="9" spans="1:6" ht="14.25" x14ac:dyDescent="0.2">
      <c r="A9" s="7"/>
      <c r="B9" s="7"/>
      <c r="C9" s="7"/>
      <c r="D9" s="7"/>
      <c r="E9" s="11" t="s">
        <v>11</v>
      </c>
      <c r="F9" s="12"/>
    </row>
    <row r="10" spans="1:6" ht="28.5" x14ac:dyDescent="0.2">
      <c r="A10" s="7"/>
      <c r="B10" s="7"/>
      <c r="C10" s="7"/>
      <c r="D10" s="7"/>
      <c r="E10" s="11" t="s">
        <v>12</v>
      </c>
      <c r="F10" s="12"/>
    </row>
    <row r="11" spans="1:6" ht="28.5" x14ac:dyDescent="0.2">
      <c r="A11" s="7"/>
      <c r="B11" s="7"/>
      <c r="C11" s="7"/>
      <c r="D11" s="7"/>
      <c r="E11" s="11" t="s">
        <v>13</v>
      </c>
      <c r="F11" s="12"/>
    </row>
    <row r="12" spans="1:6" ht="28.5" x14ac:dyDescent="0.2">
      <c r="A12" s="7"/>
      <c r="B12" s="7"/>
      <c r="C12" s="7"/>
      <c r="D12" s="7"/>
      <c r="E12" s="11" t="s">
        <v>14</v>
      </c>
      <c r="F12" s="12"/>
    </row>
    <row r="13" spans="1:6" ht="28.5" x14ac:dyDescent="0.2">
      <c r="A13" s="7"/>
      <c r="B13" s="7"/>
      <c r="C13" s="7"/>
      <c r="D13" s="7"/>
      <c r="E13" s="11" t="s">
        <v>15</v>
      </c>
      <c r="F13" s="12"/>
    </row>
    <row r="14" spans="1:6" ht="28.5" x14ac:dyDescent="0.2">
      <c r="A14" s="7"/>
      <c r="B14" s="7"/>
      <c r="C14" s="7"/>
      <c r="D14" s="7"/>
      <c r="E14" s="11" t="s">
        <v>16</v>
      </c>
      <c r="F14" s="12"/>
    </row>
    <row r="15" spans="1:6" ht="28.5" x14ac:dyDescent="0.2">
      <c r="A15" s="7"/>
      <c r="B15" s="7"/>
      <c r="C15" s="7"/>
      <c r="D15" s="7"/>
      <c r="E15" s="11" t="s">
        <v>17</v>
      </c>
      <c r="F15" s="12"/>
    </row>
    <row r="16" spans="1:6" ht="28.5" x14ac:dyDescent="0.2">
      <c r="A16" s="7"/>
      <c r="B16" s="7"/>
      <c r="C16" s="7"/>
      <c r="D16" s="7"/>
      <c r="E16" s="11" t="s">
        <v>18</v>
      </c>
      <c r="F16" s="12"/>
    </row>
    <row r="17" spans="1:6" ht="28.5" x14ac:dyDescent="0.2">
      <c r="A17" s="7"/>
      <c r="B17" s="7"/>
      <c r="C17" s="7"/>
      <c r="D17" s="7"/>
      <c r="E17" s="11" t="s">
        <v>19</v>
      </c>
      <c r="F17" s="12"/>
    </row>
    <row r="18" spans="1:6" ht="14.25" x14ac:dyDescent="0.2">
      <c r="A18" s="7"/>
      <c r="B18" s="7"/>
      <c r="C18" s="7"/>
      <c r="D18" s="7"/>
      <c r="E18" s="11" t="s">
        <v>20</v>
      </c>
      <c r="F18" s="12"/>
    </row>
    <row r="19" spans="1:6" ht="28.5" x14ac:dyDescent="0.2">
      <c r="A19" s="7"/>
      <c r="B19" s="7"/>
      <c r="C19" s="7"/>
      <c r="D19" s="7"/>
      <c r="E19" s="11" t="s">
        <v>21</v>
      </c>
      <c r="F19" s="12"/>
    </row>
    <row r="20" spans="1:6" ht="28.5" x14ac:dyDescent="0.2">
      <c r="A20" s="7"/>
      <c r="B20" s="7"/>
      <c r="C20" s="7"/>
      <c r="D20" s="7"/>
      <c r="E20" s="11" t="s">
        <v>22</v>
      </c>
      <c r="F20" s="12"/>
    </row>
    <row r="21" spans="1:6" ht="28.5" x14ac:dyDescent="0.2">
      <c r="A21" s="7"/>
      <c r="B21" s="7"/>
      <c r="C21" s="7"/>
      <c r="D21" s="7"/>
      <c r="E21" s="11" t="s">
        <v>23</v>
      </c>
      <c r="F21" s="12"/>
    </row>
    <row r="22" spans="1:6" x14ac:dyDescent="0.2">
      <c r="A22" s="7"/>
      <c r="B22" s="7"/>
      <c r="C22" s="7"/>
      <c r="D22" s="7"/>
      <c r="E22" s="13"/>
      <c r="F22" s="12"/>
    </row>
    <row r="23" spans="1:6" x14ac:dyDescent="0.2">
      <c r="A23" s="7"/>
      <c r="B23" s="7"/>
      <c r="C23" s="7"/>
      <c r="D23" s="7"/>
      <c r="E23" s="13"/>
      <c r="F23" s="12"/>
    </row>
    <row r="24" spans="1:6" ht="28.5" x14ac:dyDescent="0.2">
      <c r="A24" s="14">
        <f>+B24*C24</f>
        <v>9000</v>
      </c>
      <c r="B24" s="15">
        <v>30</v>
      </c>
      <c r="C24" s="14">
        <v>300</v>
      </c>
      <c r="D24" s="16" t="s">
        <v>24</v>
      </c>
      <c r="E24" s="11" t="s">
        <v>365</v>
      </c>
      <c r="F24" s="17" t="s">
        <v>25</v>
      </c>
    </row>
    <row r="25" spans="1:6" ht="14.25" x14ac:dyDescent="0.2">
      <c r="A25" s="7"/>
      <c r="B25" s="7"/>
      <c r="C25" s="7"/>
      <c r="D25" s="7"/>
      <c r="E25" s="13"/>
      <c r="F25" s="17"/>
    </row>
    <row r="26" spans="1:6" ht="15" x14ac:dyDescent="0.25">
      <c r="A26" s="18">
        <f>SUM(A24:A25)</f>
        <v>9000</v>
      </c>
      <c r="B26" s="7"/>
      <c r="C26" s="7"/>
      <c r="D26" s="7"/>
      <c r="E26" s="5" t="s">
        <v>26</v>
      </c>
      <c r="F26" s="12"/>
    </row>
    <row r="27" spans="1:6" ht="15.75" x14ac:dyDescent="0.25">
      <c r="A27" s="7"/>
      <c r="B27" s="7"/>
      <c r="C27" s="7"/>
      <c r="D27" s="7"/>
      <c r="E27" s="8" t="s">
        <v>27</v>
      </c>
      <c r="F27" s="10">
        <v>1.05</v>
      </c>
    </row>
    <row r="28" spans="1:6" ht="28.5" x14ac:dyDescent="0.2">
      <c r="A28" s="14">
        <f t="shared" ref="A28:A36" si="0">+B28*C28</f>
        <v>290000</v>
      </c>
      <c r="B28" s="15">
        <v>145</v>
      </c>
      <c r="C28" s="15">
        <v>2000</v>
      </c>
      <c r="D28" s="16" t="s">
        <v>28</v>
      </c>
      <c r="E28" s="11" t="s">
        <v>29</v>
      </c>
      <c r="F28" s="17" t="s">
        <v>30</v>
      </c>
    </row>
    <row r="29" spans="1:6" ht="14.25" x14ac:dyDescent="0.2">
      <c r="A29" s="14">
        <f t="shared" si="0"/>
        <v>0</v>
      </c>
      <c r="B29" s="7"/>
      <c r="C29" s="7"/>
      <c r="D29" s="7"/>
      <c r="E29" s="11" t="s">
        <v>31</v>
      </c>
      <c r="F29" s="12"/>
    </row>
    <row r="30" spans="1:6" ht="28.5" x14ac:dyDescent="0.2">
      <c r="A30" s="14">
        <f t="shared" si="0"/>
        <v>231000</v>
      </c>
      <c r="B30" s="15">
        <v>150</v>
      </c>
      <c r="C30" s="15">
        <v>1540</v>
      </c>
      <c r="D30" s="16" t="s">
        <v>32</v>
      </c>
      <c r="E30" s="11" t="s">
        <v>33</v>
      </c>
      <c r="F30" s="17" t="s">
        <v>34</v>
      </c>
    </row>
    <row r="31" spans="1:6" ht="28.5" x14ac:dyDescent="0.2">
      <c r="A31" s="14">
        <f t="shared" si="0"/>
        <v>0</v>
      </c>
      <c r="B31" s="7"/>
      <c r="C31" s="7"/>
      <c r="D31" s="7"/>
      <c r="E31" s="11" t="s">
        <v>35</v>
      </c>
      <c r="F31" s="12"/>
    </row>
    <row r="32" spans="1:6" ht="14.25" x14ac:dyDescent="0.2">
      <c r="A32" s="14">
        <f t="shared" si="0"/>
        <v>0</v>
      </c>
      <c r="B32" s="7"/>
      <c r="C32" s="7"/>
      <c r="D32" s="7"/>
      <c r="E32" s="11" t="s">
        <v>36</v>
      </c>
      <c r="F32" s="12"/>
    </row>
    <row r="33" spans="1:6" ht="28.5" x14ac:dyDescent="0.2">
      <c r="A33" s="14">
        <f t="shared" si="0"/>
        <v>138600</v>
      </c>
      <c r="B33" s="15">
        <v>6</v>
      </c>
      <c r="C33" s="14">
        <v>23100</v>
      </c>
      <c r="D33" s="16" t="s">
        <v>37</v>
      </c>
      <c r="E33" s="11" t="s">
        <v>38</v>
      </c>
      <c r="F33" s="17" t="s">
        <v>39</v>
      </c>
    </row>
    <row r="34" spans="1:6" ht="14.25" x14ac:dyDescent="0.2">
      <c r="A34" s="14">
        <f t="shared" si="0"/>
        <v>0</v>
      </c>
      <c r="B34" s="7"/>
      <c r="C34" s="7"/>
      <c r="D34" s="7"/>
      <c r="E34" s="11" t="s">
        <v>40</v>
      </c>
      <c r="F34" s="12"/>
    </row>
    <row r="35" spans="1:6" ht="28.5" x14ac:dyDescent="0.2">
      <c r="A35" s="14">
        <f t="shared" si="0"/>
        <v>3850</v>
      </c>
      <c r="B35" s="15">
        <v>2.5</v>
      </c>
      <c r="C35" s="15">
        <v>1540</v>
      </c>
      <c r="D35" s="16" t="s">
        <v>41</v>
      </c>
      <c r="E35" s="11" t="s">
        <v>42</v>
      </c>
      <c r="F35" s="17" t="s">
        <v>43</v>
      </c>
    </row>
    <row r="36" spans="1:6" ht="14.25" x14ac:dyDescent="0.2">
      <c r="A36" s="14">
        <f t="shared" si="0"/>
        <v>0</v>
      </c>
      <c r="B36" s="7"/>
      <c r="C36" s="7"/>
      <c r="D36" s="7"/>
      <c r="E36" s="11" t="s">
        <v>44</v>
      </c>
      <c r="F36" s="12"/>
    </row>
    <row r="37" spans="1:6" ht="15" x14ac:dyDescent="0.25">
      <c r="A37" s="18">
        <f>SUM(A28:A36)</f>
        <v>663450</v>
      </c>
      <c r="B37" s="7"/>
      <c r="C37" s="7"/>
      <c r="D37" s="7"/>
      <c r="E37" s="5" t="s">
        <v>45</v>
      </c>
      <c r="F37" s="12"/>
    </row>
    <row r="38" spans="1:6" ht="15" x14ac:dyDescent="0.25">
      <c r="A38" s="18">
        <f>+A37+A26</f>
        <v>672450</v>
      </c>
      <c r="B38" s="7"/>
      <c r="C38" s="7"/>
      <c r="D38" s="7"/>
      <c r="E38" s="5" t="s">
        <v>46</v>
      </c>
      <c r="F38" s="12"/>
    </row>
    <row r="39" spans="1:6" ht="15.75" x14ac:dyDescent="0.25">
      <c r="A39" s="7"/>
      <c r="B39" s="7"/>
      <c r="C39" s="7"/>
      <c r="D39" s="7"/>
      <c r="E39" s="19" t="s">
        <v>47</v>
      </c>
      <c r="F39" s="9" t="s">
        <v>48</v>
      </c>
    </row>
    <row r="40" spans="1:6" x14ac:dyDescent="0.2">
      <c r="A40" s="7"/>
      <c r="B40" s="7"/>
      <c r="C40" s="7"/>
      <c r="D40" s="7"/>
      <c r="E40" s="13"/>
      <c r="F40" s="12"/>
    </row>
    <row r="41" spans="1:6" ht="15.75" x14ac:dyDescent="0.25">
      <c r="A41" s="7"/>
      <c r="B41" s="7"/>
      <c r="C41" s="7"/>
      <c r="D41" s="7"/>
      <c r="E41" s="19" t="s">
        <v>49</v>
      </c>
      <c r="F41" s="10">
        <v>7.0119999999999996</v>
      </c>
    </row>
    <row r="42" spans="1:6" ht="15.75" x14ac:dyDescent="0.25">
      <c r="A42" s="7"/>
      <c r="B42" s="7"/>
      <c r="C42" s="7"/>
      <c r="D42" s="7"/>
      <c r="E42" s="19" t="s">
        <v>50</v>
      </c>
      <c r="F42" s="12"/>
    </row>
    <row r="43" spans="1:6" x14ac:dyDescent="0.2">
      <c r="A43" s="7"/>
      <c r="B43" s="7"/>
      <c r="C43" s="7"/>
      <c r="D43" s="7"/>
      <c r="E43" s="13"/>
      <c r="F43" s="12"/>
    </row>
    <row r="44" spans="1:6" ht="28.5" x14ac:dyDescent="0.2">
      <c r="A44" s="14">
        <f t="shared" ref="A44:A47" si="1">+B44*C44</f>
        <v>7200</v>
      </c>
      <c r="B44" s="15">
        <v>72</v>
      </c>
      <c r="C44" s="15">
        <v>100</v>
      </c>
      <c r="D44" s="16" t="s">
        <v>51</v>
      </c>
      <c r="E44" s="11" t="s">
        <v>52</v>
      </c>
      <c r="F44" s="17" t="s">
        <v>53</v>
      </c>
    </row>
    <row r="45" spans="1:6" ht="28.5" x14ac:dyDescent="0.2">
      <c r="A45" s="14">
        <f t="shared" si="1"/>
        <v>0</v>
      </c>
      <c r="B45" s="7"/>
      <c r="C45" s="7"/>
      <c r="D45" s="7"/>
      <c r="E45" s="11" t="s">
        <v>54</v>
      </c>
      <c r="F45" s="12"/>
    </row>
    <row r="46" spans="1:6" ht="14.25" x14ac:dyDescent="0.2">
      <c r="A46" s="14">
        <f t="shared" si="1"/>
        <v>0</v>
      </c>
      <c r="B46" s="7"/>
      <c r="C46" s="7"/>
      <c r="D46" s="7"/>
      <c r="E46" s="11" t="s">
        <v>55</v>
      </c>
      <c r="F46" s="12"/>
    </row>
    <row r="47" spans="1:6" ht="14.25" x14ac:dyDescent="0.2">
      <c r="A47" s="14">
        <f t="shared" si="1"/>
        <v>0</v>
      </c>
      <c r="B47" s="7"/>
      <c r="C47" s="7"/>
      <c r="D47" s="7"/>
      <c r="E47" s="13"/>
      <c r="F47" s="12"/>
    </row>
    <row r="48" spans="1:6" ht="15" x14ac:dyDescent="0.25">
      <c r="A48" s="18">
        <f>SUM(A44:A47)</f>
        <v>7200</v>
      </c>
      <c r="B48" s="4" t="s">
        <v>56</v>
      </c>
      <c r="C48" s="7"/>
      <c r="D48" s="7"/>
      <c r="E48" s="13"/>
      <c r="F48" s="12"/>
    </row>
    <row r="49" spans="1:6" ht="15" x14ac:dyDescent="0.25">
      <c r="A49" s="7"/>
      <c r="B49" s="4" t="s">
        <v>57</v>
      </c>
      <c r="C49" s="7"/>
      <c r="D49" s="7"/>
      <c r="E49" s="13"/>
      <c r="F49" s="12"/>
    </row>
    <row r="50" spans="1:6" x14ac:dyDescent="0.2">
      <c r="A50" s="7"/>
      <c r="B50" s="7"/>
      <c r="C50" s="7"/>
      <c r="D50" s="7"/>
      <c r="E50" s="13"/>
      <c r="F50" s="12"/>
    </row>
    <row r="51" spans="1:6" ht="15" x14ac:dyDescent="0.25">
      <c r="A51" s="18">
        <f>+A48</f>
        <v>7200</v>
      </c>
      <c r="B51" s="7"/>
      <c r="C51" s="7"/>
      <c r="D51" s="7"/>
      <c r="E51" s="5" t="s">
        <v>58</v>
      </c>
      <c r="F51" s="12"/>
    </row>
    <row r="52" spans="1:6" ht="15.75" x14ac:dyDescent="0.25">
      <c r="A52" s="7"/>
      <c r="B52" s="7"/>
      <c r="C52" s="7"/>
      <c r="D52" s="7"/>
      <c r="E52" s="8" t="s">
        <v>59</v>
      </c>
      <c r="F52" s="10">
        <v>8.0109999999999992</v>
      </c>
    </row>
    <row r="53" spans="1:6" ht="28.5" x14ac:dyDescent="0.2">
      <c r="A53" s="14">
        <f t="shared" ref="A53:A54" si="2">+B53*C53</f>
        <v>10000</v>
      </c>
      <c r="B53" s="15">
        <v>50</v>
      </c>
      <c r="C53" s="15">
        <v>200</v>
      </c>
      <c r="D53" s="16" t="s">
        <v>60</v>
      </c>
      <c r="E53" s="11" t="s">
        <v>61</v>
      </c>
      <c r="F53" s="17" t="s">
        <v>62</v>
      </c>
    </row>
    <row r="54" spans="1:6" ht="28.5" x14ac:dyDescent="0.2">
      <c r="A54" s="14">
        <f t="shared" si="2"/>
        <v>0</v>
      </c>
      <c r="B54" s="7"/>
      <c r="C54" s="7"/>
      <c r="D54" s="7"/>
      <c r="E54" s="11" t="s">
        <v>63</v>
      </c>
      <c r="F54" s="12"/>
    </row>
    <row r="55" spans="1:6" ht="15" x14ac:dyDescent="0.25">
      <c r="A55" s="18">
        <f>SUM(A53:A54)</f>
        <v>10000</v>
      </c>
      <c r="B55" s="7"/>
      <c r="C55" s="7"/>
      <c r="D55" s="7"/>
      <c r="E55" s="5" t="s">
        <v>64</v>
      </c>
      <c r="F55" s="12"/>
    </row>
    <row r="56" spans="1:6" ht="15.75" x14ac:dyDescent="0.25">
      <c r="A56" s="14">
        <f t="shared" ref="A56:A59" si="3">+B56*C56</f>
        <v>0</v>
      </c>
      <c r="B56" s="7"/>
      <c r="C56" s="7"/>
      <c r="D56" s="7"/>
      <c r="E56" s="8" t="s">
        <v>65</v>
      </c>
      <c r="F56" s="10">
        <v>8.0210000000000008</v>
      </c>
    </row>
    <row r="57" spans="1:6" ht="28.5" x14ac:dyDescent="0.2">
      <c r="A57" s="14">
        <f t="shared" si="3"/>
        <v>840</v>
      </c>
      <c r="B57" s="15">
        <v>21</v>
      </c>
      <c r="C57" s="15">
        <v>40</v>
      </c>
      <c r="D57" s="16" t="s">
        <v>66</v>
      </c>
      <c r="E57" s="11" t="s">
        <v>67</v>
      </c>
      <c r="F57" s="17" t="s">
        <v>68</v>
      </c>
    </row>
    <row r="58" spans="1:6" ht="28.5" x14ac:dyDescent="0.2">
      <c r="A58" s="14">
        <f t="shared" si="3"/>
        <v>0</v>
      </c>
      <c r="B58" s="7"/>
      <c r="C58" s="7"/>
      <c r="D58" s="7"/>
      <c r="E58" s="11" t="s">
        <v>69</v>
      </c>
      <c r="F58" s="12"/>
    </row>
    <row r="59" spans="1:6" ht="14.25" x14ac:dyDescent="0.2">
      <c r="A59" s="14">
        <f t="shared" si="3"/>
        <v>0</v>
      </c>
      <c r="B59" s="7"/>
      <c r="C59" s="7"/>
      <c r="D59" s="7"/>
      <c r="E59" s="16" t="s">
        <v>70</v>
      </c>
      <c r="F59" s="12"/>
    </row>
    <row r="60" spans="1:6" ht="15" x14ac:dyDescent="0.25">
      <c r="A60" s="18">
        <f>SUM(A56:A59)</f>
        <v>840</v>
      </c>
      <c r="B60" s="7"/>
      <c r="C60" s="7"/>
      <c r="D60" s="7"/>
      <c r="E60" s="5" t="s">
        <v>71</v>
      </c>
      <c r="F60" s="12"/>
    </row>
    <row r="61" spans="1:6" ht="15.75" x14ac:dyDescent="0.25">
      <c r="A61" s="14">
        <f t="shared" ref="A61:A80" si="4">+B61*C61</f>
        <v>0</v>
      </c>
      <c r="B61" s="7"/>
      <c r="C61" s="7"/>
      <c r="D61" s="7"/>
      <c r="E61" s="8" t="s">
        <v>72</v>
      </c>
      <c r="F61" s="10">
        <v>8.0310000000000006</v>
      </c>
    </row>
    <row r="62" spans="1:6" ht="28.5" x14ac:dyDescent="0.2">
      <c r="A62" s="14">
        <f t="shared" si="4"/>
        <v>1860.0000000000002</v>
      </c>
      <c r="B62" s="15">
        <v>9.3000000000000007</v>
      </c>
      <c r="C62" s="15">
        <v>200</v>
      </c>
      <c r="D62" s="16" t="s">
        <v>73</v>
      </c>
      <c r="E62" s="11" t="s">
        <v>74</v>
      </c>
      <c r="F62" s="17" t="s">
        <v>75</v>
      </c>
    </row>
    <row r="63" spans="1:6" ht="28.5" x14ac:dyDescent="0.2">
      <c r="A63" s="14">
        <f t="shared" si="4"/>
        <v>0</v>
      </c>
      <c r="B63" s="7"/>
      <c r="C63" s="7"/>
      <c r="D63" s="7"/>
      <c r="E63" s="11" t="s">
        <v>76</v>
      </c>
      <c r="F63" s="12"/>
    </row>
    <row r="64" spans="1:6" ht="28.5" x14ac:dyDescent="0.2">
      <c r="A64" s="14">
        <f t="shared" si="4"/>
        <v>0</v>
      </c>
      <c r="B64" s="7"/>
      <c r="C64" s="7"/>
      <c r="D64" s="7"/>
      <c r="E64" s="11" t="s">
        <v>366</v>
      </c>
      <c r="F64" s="12"/>
    </row>
    <row r="65" spans="1:6" ht="14.25" x14ac:dyDescent="0.2">
      <c r="A65" s="14">
        <f t="shared" si="4"/>
        <v>0</v>
      </c>
      <c r="B65" s="7"/>
      <c r="C65" s="7"/>
      <c r="D65" s="7"/>
      <c r="E65" s="13"/>
      <c r="F65" s="17"/>
    </row>
    <row r="66" spans="1:6" ht="28.5" x14ac:dyDescent="0.2">
      <c r="A66" s="14">
        <f t="shared" si="4"/>
        <v>360</v>
      </c>
      <c r="B66" s="15">
        <v>60</v>
      </c>
      <c r="C66" s="15">
        <v>6</v>
      </c>
      <c r="D66" s="16" t="s">
        <v>77</v>
      </c>
      <c r="E66" s="11" t="s">
        <v>78</v>
      </c>
      <c r="F66" s="17" t="s">
        <v>79</v>
      </c>
    </row>
    <row r="67" spans="1:6" ht="28.5" x14ac:dyDescent="0.2">
      <c r="A67" s="14">
        <f t="shared" si="4"/>
        <v>0</v>
      </c>
      <c r="B67" s="7"/>
      <c r="C67" s="7"/>
      <c r="D67" s="7"/>
      <c r="E67" s="11" t="s">
        <v>80</v>
      </c>
      <c r="F67" s="12"/>
    </row>
    <row r="68" spans="1:6" ht="28.5" x14ac:dyDescent="0.2">
      <c r="A68" s="14">
        <f t="shared" si="4"/>
        <v>0</v>
      </c>
      <c r="B68" s="7"/>
      <c r="C68" s="7"/>
      <c r="D68" s="7"/>
      <c r="E68" s="11" t="s">
        <v>366</v>
      </c>
      <c r="F68" s="12"/>
    </row>
    <row r="69" spans="1:6" ht="14.25" x14ac:dyDescent="0.2">
      <c r="A69" s="14">
        <f t="shared" si="4"/>
        <v>0</v>
      </c>
      <c r="B69" s="7"/>
      <c r="C69" s="7"/>
      <c r="D69" s="7"/>
      <c r="E69" s="13"/>
      <c r="F69" s="17"/>
    </row>
    <row r="70" spans="1:6" ht="15" x14ac:dyDescent="0.25">
      <c r="A70" s="18">
        <f>SUM(A61:A69)</f>
        <v>2220</v>
      </c>
      <c r="B70" s="7"/>
      <c r="C70" s="7"/>
      <c r="D70" s="7"/>
      <c r="E70" s="5" t="s">
        <v>81</v>
      </c>
      <c r="F70" s="12"/>
    </row>
    <row r="71" spans="1:6" ht="31.5" x14ac:dyDescent="0.25">
      <c r="A71" s="14">
        <f t="shared" si="4"/>
        <v>0</v>
      </c>
      <c r="B71" s="7"/>
      <c r="C71" s="7"/>
      <c r="D71" s="7"/>
      <c r="E71" s="8" t="s">
        <v>82</v>
      </c>
      <c r="F71" s="10">
        <v>8.0559999999999992</v>
      </c>
    </row>
    <row r="72" spans="1:6" ht="28.5" x14ac:dyDescent="0.2">
      <c r="A72" s="14">
        <f t="shared" si="4"/>
        <v>5820</v>
      </c>
      <c r="B72" s="15">
        <v>97</v>
      </c>
      <c r="C72" s="15">
        <v>60</v>
      </c>
      <c r="D72" s="16" t="s">
        <v>83</v>
      </c>
      <c r="E72" s="11" t="s">
        <v>84</v>
      </c>
      <c r="F72" s="17" t="s">
        <v>85</v>
      </c>
    </row>
    <row r="73" spans="1:6" ht="14.25" x14ac:dyDescent="0.2">
      <c r="A73" s="14">
        <f t="shared" si="4"/>
        <v>0</v>
      </c>
      <c r="B73" s="7"/>
      <c r="C73" s="7"/>
      <c r="D73" s="7"/>
      <c r="E73" s="11" t="s">
        <v>86</v>
      </c>
      <c r="F73" s="12"/>
    </row>
    <row r="74" spans="1:6" ht="28.5" x14ac:dyDescent="0.2">
      <c r="A74" s="14">
        <f t="shared" si="4"/>
        <v>1520</v>
      </c>
      <c r="B74" s="15">
        <v>190</v>
      </c>
      <c r="C74" s="15">
        <v>8</v>
      </c>
      <c r="D74" s="16" t="s">
        <v>87</v>
      </c>
      <c r="E74" s="11" t="s">
        <v>88</v>
      </c>
      <c r="F74" s="17" t="s">
        <v>89</v>
      </c>
    </row>
    <row r="75" spans="1:6" ht="14.25" x14ac:dyDescent="0.2">
      <c r="A75" s="14">
        <f t="shared" si="4"/>
        <v>0</v>
      </c>
      <c r="B75" s="7"/>
      <c r="C75" s="7"/>
      <c r="D75" s="7"/>
      <c r="E75" s="11" t="s">
        <v>90</v>
      </c>
      <c r="F75" s="12"/>
    </row>
    <row r="76" spans="1:6" ht="28.5" x14ac:dyDescent="0.2">
      <c r="A76" s="14">
        <f t="shared" si="4"/>
        <v>5200</v>
      </c>
      <c r="B76" s="15">
        <v>650</v>
      </c>
      <c r="C76" s="15">
        <v>8</v>
      </c>
      <c r="D76" s="16" t="s">
        <v>91</v>
      </c>
      <c r="E76" s="11" t="s">
        <v>92</v>
      </c>
      <c r="F76" s="17" t="s">
        <v>93</v>
      </c>
    </row>
    <row r="77" spans="1:6" ht="14.25" x14ac:dyDescent="0.2">
      <c r="A77" s="14">
        <f t="shared" si="4"/>
        <v>135200</v>
      </c>
      <c r="B77" s="14">
        <v>16900</v>
      </c>
      <c r="C77" s="15">
        <v>8</v>
      </c>
      <c r="D77" s="11" t="s">
        <v>94</v>
      </c>
      <c r="E77" s="16" t="s">
        <v>95</v>
      </c>
      <c r="F77" s="17" t="s">
        <v>96</v>
      </c>
    </row>
    <row r="78" spans="1:6" ht="14.25" x14ac:dyDescent="0.2">
      <c r="A78" s="14">
        <f t="shared" si="4"/>
        <v>0</v>
      </c>
      <c r="B78" s="7"/>
      <c r="C78" s="7"/>
      <c r="D78" s="13"/>
      <c r="E78" s="16" t="s">
        <v>97</v>
      </c>
      <c r="F78" s="12"/>
    </row>
    <row r="79" spans="1:6" ht="14.25" x14ac:dyDescent="0.2">
      <c r="A79" s="14">
        <f t="shared" si="4"/>
        <v>0</v>
      </c>
      <c r="B79" s="7"/>
      <c r="C79" s="7"/>
      <c r="D79" s="13"/>
      <c r="E79" s="16" t="s">
        <v>98</v>
      </c>
      <c r="F79" s="12"/>
    </row>
    <row r="80" spans="1:6" ht="14.25" x14ac:dyDescent="0.2">
      <c r="A80" s="14">
        <f t="shared" si="4"/>
        <v>0</v>
      </c>
      <c r="B80" s="7"/>
      <c r="C80" s="7"/>
      <c r="D80" s="13"/>
      <c r="E80" s="16" t="s">
        <v>99</v>
      </c>
      <c r="F80" s="12"/>
    </row>
    <row r="81" spans="1:6" ht="15" x14ac:dyDescent="0.25">
      <c r="A81" s="18">
        <f>SUM(A71:A80)</f>
        <v>147740</v>
      </c>
      <c r="B81" s="7"/>
      <c r="C81" s="7"/>
      <c r="D81" s="13"/>
      <c r="E81" s="4" t="s">
        <v>100</v>
      </c>
      <c r="F81" s="12"/>
    </row>
    <row r="82" spans="1:6" ht="15.75" x14ac:dyDescent="0.25">
      <c r="A82" s="7"/>
      <c r="B82" s="7"/>
      <c r="C82" s="7"/>
      <c r="D82" s="13"/>
      <c r="E82" s="19" t="s">
        <v>101</v>
      </c>
      <c r="F82" s="10">
        <v>8.0570000000000004</v>
      </c>
    </row>
    <row r="83" spans="1:6" ht="14.25" x14ac:dyDescent="0.2">
      <c r="A83" s="14">
        <f t="shared" ref="A83:A88" si="5">+B83*C83</f>
        <v>4560</v>
      </c>
      <c r="B83" s="15">
        <v>570</v>
      </c>
      <c r="C83" s="15">
        <v>8</v>
      </c>
      <c r="D83" s="11" t="s">
        <v>102</v>
      </c>
      <c r="E83" s="16" t="s">
        <v>103</v>
      </c>
      <c r="F83" s="17" t="s">
        <v>104</v>
      </c>
    </row>
    <row r="84" spans="1:6" ht="14.25" x14ac:dyDescent="0.2">
      <c r="A84" s="14">
        <f t="shared" si="5"/>
        <v>0</v>
      </c>
      <c r="B84" s="7"/>
      <c r="C84" s="7"/>
      <c r="D84" s="13"/>
      <c r="E84" s="16" t="s">
        <v>105</v>
      </c>
      <c r="F84" s="12"/>
    </row>
    <row r="85" spans="1:6" ht="14.25" x14ac:dyDescent="0.2">
      <c r="A85" s="14">
        <f t="shared" si="5"/>
        <v>0</v>
      </c>
      <c r="B85" s="7"/>
      <c r="C85" s="7"/>
      <c r="D85" s="13"/>
      <c r="E85" s="16" t="s">
        <v>106</v>
      </c>
      <c r="F85" s="12"/>
    </row>
    <row r="86" spans="1:6" ht="14.25" x14ac:dyDescent="0.2">
      <c r="A86" s="14">
        <f t="shared" si="5"/>
        <v>0</v>
      </c>
      <c r="B86" s="7"/>
      <c r="C86" s="7"/>
      <c r="D86" s="13"/>
      <c r="E86" s="16" t="s">
        <v>107</v>
      </c>
      <c r="F86" s="12"/>
    </row>
    <row r="87" spans="1:6" ht="14.25" x14ac:dyDescent="0.2">
      <c r="A87" s="14">
        <f t="shared" si="5"/>
        <v>1760</v>
      </c>
      <c r="B87" s="15">
        <v>220</v>
      </c>
      <c r="C87" s="15">
        <v>8</v>
      </c>
      <c r="D87" s="11" t="s">
        <v>108</v>
      </c>
      <c r="E87" s="16" t="s">
        <v>109</v>
      </c>
      <c r="F87" s="17" t="s">
        <v>110</v>
      </c>
    </row>
    <row r="88" spans="1:6" ht="14.25" x14ac:dyDescent="0.2">
      <c r="A88" s="14">
        <f t="shared" si="5"/>
        <v>0</v>
      </c>
      <c r="B88" s="7"/>
      <c r="C88" s="7"/>
      <c r="D88" s="13"/>
      <c r="E88" s="16" t="s">
        <v>111</v>
      </c>
      <c r="F88" s="12"/>
    </row>
    <row r="89" spans="1:6" ht="15" x14ac:dyDescent="0.25">
      <c r="A89" s="18">
        <f>SUM(A83:A88)</f>
        <v>6320</v>
      </c>
      <c r="B89" s="7"/>
      <c r="C89" s="7"/>
      <c r="D89" s="13"/>
      <c r="E89" s="4" t="s">
        <v>112</v>
      </c>
      <c r="F89" s="12"/>
    </row>
    <row r="90" spans="1:6" ht="15.75" x14ac:dyDescent="0.25">
      <c r="A90" s="7"/>
      <c r="B90" s="7"/>
      <c r="C90" s="7"/>
      <c r="D90" s="13"/>
      <c r="E90" s="19" t="s">
        <v>113</v>
      </c>
      <c r="F90" s="10">
        <v>8.0609999999999999</v>
      </c>
    </row>
    <row r="91" spans="1:6" ht="14.25" x14ac:dyDescent="0.2">
      <c r="A91" s="14">
        <f t="shared" ref="A91:A94" si="6">+B91*C91</f>
        <v>792</v>
      </c>
      <c r="B91" s="15">
        <v>396</v>
      </c>
      <c r="C91" s="15">
        <v>2</v>
      </c>
      <c r="D91" s="11" t="s">
        <v>114</v>
      </c>
      <c r="E91" s="16" t="s">
        <v>115</v>
      </c>
      <c r="F91" s="17" t="s">
        <v>116</v>
      </c>
    </row>
    <row r="92" spans="1:6" ht="14.25" x14ac:dyDescent="0.2">
      <c r="A92" s="14">
        <f t="shared" si="6"/>
        <v>0</v>
      </c>
      <c r="B92" s="7"/>
      <c r="C92" s="7"/>
      <c r="D92" s="13"/>
      <c r="E92" s="16" t="s">
        <v>117</v>
      </c>
      <c r="F92" s="12"/>
    </row>
    <row r="93" spans="1:6" ht="14.25" x14ac:dyDescent="0.2">
      <c r="A93" s="14">
        <f t="shared" si="6"/>
        <v>0</v>
      </c>
      <c r="B93" s="7"/>
      <c r="C93" s="7"/>
      <c r="D93" s="13"/>
      <c r="E93" s="16" t="s">
        <v>118</v>
      </c>
      <c r="F93" s="12"/>
    </row>
    <row r="94" spans="1:6" ht="14.25" x14ac:dyDescent="0.2">
      <c r="A94" s="14">
        <f t="shared" si="6"/>
        <v>0</v>
      </c>
      <c r="B94" s="7"/>
      <c r="C94" s="7"/>
      <c r="D94" s="13"/>
      <c r="E94" s="16" t="s">
        <v>119</v>
      </c>
      <c r="F94" s="12"/>
    </row>
    <row r="95" spans="1:6" ht="15" x14ac:dyDescent="0.25">
      <c r="A95" s="20">
        <f>SUM(A91:A94)</f>
        <v>792</v>
      </c>
      <c r="B95" s="7"/>
      <c r="C95" s="7"/>
      <c r="D95" s="13"/>
      <c r="E95" s="4" t="s">
        <v>120</v>
      </c>
      <c r="F95" s="12"/>
    </row>
    <row r="96" spans="1:6" ht="15.75" x14ac:dyDescent="0.25">
      <c r="A96" s="7"/>
      <c r="B96" s="7"/>
      <c r="C96" s="7"/>
      <c r="D96" s="13"/>
      <c r="E96" s="19" t="s">
        <v>121</v>
      </c>
      <c r="F96" s="10">
        <v>8.0619999999999994</v>
      </c>
    </row>
    <row r="97" spans="1:6" ht="14.25" x14ac:dyDescent="0.2">
      <c r="A97" s="14">
        <f t="shared" ref="A97:A99" si="7">+B97*C97</f>
        <v>1144</v>
      </c>
      <c r="B97" s="15">
        <v>143</v>
      </c>
      <c r="C97" s="15">
        <v>8</v>
      </c>
      <c r="D97" s="11" t="s">
        <v>122</v>
      </c>
      <c r="E97" s="16" t="s">
        <v>123</v>
      </c>
      <c r="F97" s="17" t="s">
        <v>124</v>
      </c>
    </row>
    <row r="98" spans="1:6" ht="14.25" x14ac:dyDescent="0.2">
      <c r="A98" s="14">
        <f t="shared" si="7"/>
        <v>0</v>
      </c>
      <c r="B98" s="7"/>
      <c r="C98" s="7"/>
      <c r="D98" s="13"/>
      <c r="E98" s="16" t="s">
        <v>125</v>
      </c>
      <c r="F98" s="12"/>
    </row>
    <row r="99" spans="1:6" ht="14.25" x14ac:dyDescent="0.2">
      <c r="A99" s="14">
        <f t="shared" si="7"/>
        <v>520</v>
      </c>
      <c r="B99" s="15">
        <v>260</v>
      </c>
      <c r="C99" s="15">
        <v>2</v>
      </c>
      <c r="D99" s="11" t="s">
        <v>126</v>
      </c>
      <c r="E99" s="16" t="s">
        <v>127</v>
      </c>
      <c r="F99" s="17" t="s">
        <v>128</v>
      </c>
    </row>
    <row r="100" spans="1:6" ht="15" x14ac:dyDescent="0.25">
      <c r="A100" s="20">
        <f>SUM(A97:A99)</f>
        <v>1664</v>
      </c>
      <c r="B100" s="7"/>
      <c r="C100" s="7"/>
      <c r="D100" s="13"/>
      <c r="E100" s="4" t="s">
        <v>129</v>
      </c>
      <c r="F100" s="12"/>
    </row>
    <row r="101" spans="1:6" ht="15.75" x14ac:dyDescent="0.25">
      <c r="A101" s="7"/>
      <c r="B101" s="7"/>
      <c r="C101" s="7"/>
      <c r="D101" s="13"/>
      <c r="E101" s="19" t="s">
        <v>130</v>
      </c>
      <c r="F101" s="10">
        <v>8.0640000000000001</v>
      </c>
    </row>
    <row r="102" spans="1:6" ht="14.25" x14ac:dyDescent="0.2">
      <c r="A102" s="14">
        <f t="shared" ref="A102:A103" si="8">+B102*C102</f>
        <v>1360</v>
      </c>
      <c r="B102" s="15">
        <v>680</v>
      </c>
      <c r="C102" s="15">
        <v>2</v>
      </c>
      <c r="D102" s="11" t="s">
        <v>131</v>
      </c>
      <c r="E102" s="16" t="s">
        <v>132</v>
      </c>
      <c r="F102" s="17" t="s">
        <v>133</v>
      </c>
    </row>
    <row r="103" spans="1:6" ht="14.25" x14ac:dyDescent="0.2">
      <c r="A103" s="14">
        <f t="shared" si="8"/>
        <v>0</v>
      </c>
      <c r="B103" s="7"/>
      <c r="C103" s="7"/>
      <c r="D103" s="13"/>
      <c r="E103" s="16" t="s">
        <v>134</v>
      </c>
      <c r="F103" s="12"/>
    </row>
    <row r="104" spans="1:6" ht="15" x14ac:dyDescent="0.25">
      <c r="A104" s="20">
        <f>SUM(A102:A103)</f>
        <v>1360</v>
      </c>
      <c r="B104" s="7"/>
      <c r="C104" s="7"/>
      <c r="D104" s="13"/>
      <c r="E104" s="4" t="s">
        <v>135</v>
      </c>
      <c r="F104" s="12"/>
    </row>
    <row r="105" spans="1:6" ht="15.75" x14ac:dyDescent="0.25">
      <c r="A105" s="7"/>
      <c r="B105" s="7"/>
      <c r="C105" s="7"/>
      <c r="D105" s="13"/>
      <c r="E105" s="19" t="s">
        <v>136</v>
      </c>
      <c r="F105" s="10">
        <v>8.0820000000000007</v>
      </c>
    </row>
    <row r="106" spans="1:6" ht="14.25" x14ac:dyDescent="0.2">
      <c r="A106" s="14">
        <f t="shared" ref="A106:A110" si="9">+B106*C106</f>
        <v>46720</v>
      </c>
      <c r="B106" s="14">
        <v>5840</v>
      </c>
      <c r="C106" s="15">
        <v>8</v>
      </c>
      <c r="D106" s="11" t="s">
        <v>137</v>
      </c>
      <c r="E106" s="16" t="s">
        <v>138</v>
      </c>
      <c r="F106" s="17" t="s">
        <v>139</v>
      </c>
    </row>
    <row r="107" spans="1:6" ht="14.25" x14ac:dyDescent="0.2">
      <c r="A107" s="14">
        <f t="shared" si="9"/>
        <v>0</v>
      </c>
      <c r="B107" s="7"/>
      <c r="C107" s="7"/>
      <c r="D107" s="7"/>
      <c r="E107" s="16" t="s">
        <v>140</v>
      </c>
      <c r="F107" s="12"/>
    </row>
    <row r="108" spans="1:6" ht="14.25" x14ac:dyDescent="0.2">
      <c r="A108" s="14">
        <f t="shared" si="9"/>
        <v>0</v>
      </c>
      <c r="B108" s="7"/>
      <c r="C108" s="7"/>
      <c r="D108" s="7"/>
      <c r="E108" s="16" t="s">
        <v>141</v>
      </c>
      <c r="F108" s="12"/>
    </row>
    <row r="109" spans="1:6" ht="14.25" x14ac:dyDescent="0.2">
      <c r="A109" s="14">
        <f t="shared" si="9"/>
        <v>0</v>
      </c>
      <c r="B109" s="7"/>
      <c r="C109" s="7"/>
      <c r="D109" s="7"/>
      <c r="E109" s="16" t="s">
        <v>142</v>
      </c>
      <c r="F109" s="12"/>
    </row>
    <row r="110" spans="1:6" ht="14.25" x14ac:dyDescent="0.2">
      <c r="A110" s="14">
        <f t="shared" si="9"/>
        <v>0</v>
      </c>
      <c r="B110" s="7"/>
      <c r="C110" s="7"/>
      <c r="D110" s="7"/>
      <c r="E110" s="16" t="s">
        <v>143</v>
      </c>
      <c r="F110" s="12"/>
    </row>
    <row r="111" spans="1:6" ht="15" x14ac:dyDescent="0.25">
      <c r="A111" s="18">
        <f>SUM(A106:A110)</f>
        <v>46720</v>
      </c>
      <c r="B111" s="7"/>
      <c r="C111" s="7"/>
      <c r="D111" s="7"/>
      <c r="E111" s="5" t="s">
        <v>144</v>
      </c>
      <c r="F111" s="12"/>
    </row>
    <row r="112" spans="1:6" ht="15.75" x14ac:dyDescent="0.25">
      <c r="A112" s="7"/>
      <c r="B112" s="7"/>
      <c r="C112" s="7"/>
      <c r="D112" s="7"/>
      <c r="E112" s="8" t="s">
        <v>145</v>
      </c>
      <c r="F112" s="10">
        <v>8.1020000000000003</v>
      </c>
    </row>
    <row r="113" spans="1:6" ht="28.5" x14ac:dyDescent="0.2">
      <c r="A113" s="14">
        <f t="shared" ref="A113:A120" si="10">+B113*C113</f>
        <v>1560</v>
      </c>
      <c r="B113" s="15">
        <v>156</v>
      </c>
      <c r="C113" s="15">
        <v>10</v>
      </c>
      <c r="D113" s="16" t="s">
        <v>146</v>
      </c>
      <c r="E113" s="11" t="s">
        <v>147</v>
      </c>
      <c r="F113" s="17" t="s">
        <v>148</v>
      </c>
    </row>
    <row r="114" spans="1:6" ht="14.25" x14ac:dyDescent="0.2">
      <c r="A114" s="14">
        <f t="shared" si="10"/>
        <v>0</v>
      </c>
      <c r="B114" s="7"/>
      <c r="C114" s="7"/>
      <c r="D114" s="7"/>
      <c r="E114" s="16" t="s">
        <v>149</v>
      </c>
      <c r="F114" s="12"/>
    </row>
    <row r="115" spans="1:6" ht="14.25" x14ac:dyDescent="0.2">
      <c r="A115" s="14">
        <f t="shared" si="10"/>
        <v>0</v>
      </c>
      <c r="B115" s="7"/>
      <c r="C115" s="7"/>
      <c r="D115" s="7"/>
      <c r="E115" s="16" t="s">
        <v>150</v>
      </c>
      <c r="F115" s="12"/>
    </row>
    <row r="116" spans="1:6" ht="14.25" x14ac:dyDescent="0.2">
      <c r="A116" s="14">
        <f t="shared" si="10"/>
        <v>0</v>
      </c>
      <c r="B116" s="7"/>
      <c r="C116" s="7"/>
      <c r="D116" s="7"/>
      <c r="E116" s="16" t="s">
        <v>151</v>
      </c>
      <c r="F116" s="12"/>
    </row>
    <row r="117" spans="1:6" ht="14.25" x14ac:dyDescent="0.2">
      <c r="A117" s="14">
        <f t="shared" si="10"/>
        <v>0</v>
      </c>
      <c r="B117" s="7"/>
      <c r="C117" s="7"/>
      <c r="D117" s="7"/>
      <c r="E117" s="16" t="s">
        <v>152</v>
      </c>
      <c r="F117" s="12"/>
    </row>
    <row r="118" spans="1:6" ht="14.25" x14ac:dyDescent="0.2">
      <c r="A118" s="14">
        <f t="shared" si="10"/>
        <v>0</v>
      </c>
      <c r="B118" s="7"/>
      <c r="C118" s="7"/>
      <c r="D118" s="7"/>
      <c r="E118" s="16" t="s">
        <v>153</v>
      </c>
      <c r="F118" s="12"/>
    </row>
    <row r="119" spans="1:6" ht="14.25" x14ac:dyDescent="0.2">
      <c r="A119" s="14">
        <f t="shared" si="10"/>
        <v>0</v>
      </c>
      <c r="B119" s="7"/>
      <c r="C119" s="7"/>
      <c r="D119" s="7"/>
      <c r="E119" s="13"/>
      <c r="F119" s="12"/>
    </row>
    <row r="120" spans="1:6" ht="14.25" x14ac:dyDescent="0.2">
      <c r="A120" s="14">
        <f t="shared" si="10"/>
        <v>200</v>
      </c>
      <c r="B120" s="15">
        <v>20</v>
      </c>
      <c r="C120" s="15">
        <v>10</v>
      </c>
      <c r="D120" s="16" t="s">
        <v>154</v>
      </c>
      <c r="E120" s="11" t="s">
        <v>155</v>
      </c>
      <c r="F120" s="17" t="s">
        <v>156</v>
      </c>
    </row>
    <row r="121" spans="1:6" ht="15" x14ac:dyDescent="0.25">
      <c r="A121" s="20">
        <f>SUM(A113:A120)</f>
        <v>1760</v>
      </c>
      <c r="B121" s="7"/>
      <c r="C121" s="7"/>
      <c r="D121" s="7"/>
      <c r="E121" s="5" t="s">
        <v>157</v>
      </c>
      <c r="F121" s="12"/>
    </row>
    <row r="122" spans="1:6" ht="15" x14ac:dyDescent="0.25">
      <c r="A122" s="20">
        <f>+A121+A111+A104+A100+A95+A89+A81+A70+A60+A55</f>
        <v>219416</v>
      </c>
      <c r="B122" s="7"/>
      <c r="C122" s="7"/>
      <c r="D122" s="7"/>
      <c r="E122" s="5" t="s">
        <v>367</v>
      </c>
      <c r="F122" s="12"/>
    </row>
    <row r="123" spans="1:6" ht="15.75" x14ac:dyDescent="0.25">
      <c r="A123" s="7"/>
      <c r="B123" s="7"/>
      <c r="C123" s="7"/>
      <c r="D123" s="7"/>
      <c r="E123" s="8" t="s">
        <v>158</v>
      </c>
      <c r="F123" s="21">
        <v>30</v>
      </c>
    </row>
    <row r="124" spans="1:6" ht="15.75" x14ac:dyDescent="0.25">
      <c r="A124" s="7"/>
      <c r="B124" s="7"/>
      <c r="C124" s="7"/>
      <c r="D124" s="7"/>
      <c r="E124" s="8" t="s">
        <v>159</v>
      </c>
      <c r="F124" s="10">
        <v>30.023</v>
      </c>
    </row>
    <row r="125" spans="1:6" ht="28.5" x14ac:dyDescent="0.2">
      <c r="A125" s="14">
        <f t="shared" ref="A125:A133" si="11">+B125*C125</f>
        <v>0</v>
      </c>
      <c r="B125" s="14">
        <v>36000</v>
      </c>
      <c r="C125" s="15">
        <v>0</v>
      </c>
      <c r="D125" s="16" t="s">
        <v>160</v>
      </c>
      <c r="E125" s="11" t="s">
        <v>161</v>
      </c>
      <c r="F125" s="17" t="s">
        <v>162</v>
      </c>
    </row>
    <row r="126" spans="1:6" ht="14.25" x14ac:dyDescent="0.2">
      <c r="A126" s="14">
        <f t="shared" si="11"/>
        <v>0</v>
      </c>
      <c r="B126" s="7"/>
      <c r="C126" s="7"/>
      <c r="D126" s="7"/>
      <c r="E126" s="16" t="s">
        <v>163</v>
      </c>
      <c r="F126" s="12"/>
    </row>
    <row r="127" spans="1:6" ht="14.25" x14ac:dyDescent="0.2">
      <c r="A127" s="14">
        <f t="shared" si="11"/>
        <v>0</v>
      </c>
      <c r="B127" s="7"/>
      <c r="C127" s="7"/>
      <c r="D127" s="7"/>
      <c r="E127" s="16" t="s">
        <v>164</v>
      </c>
      <c r="F127" s="12"/>
    </row>
    <row r="128" spans="1:6" ht="14.25" x14ac:dyDescent="0.2">
      <c r="A128" s="14">
        <f t="shared" si="11"/>
        <v>0</v>
      </c>
      <c r="B128" s="7"/>
      <c r="C128" s="7"/>
      <c r="D128" s="7"/>
      <c r="E128" s="16" t="s">
        <v>165</v>
      </c>
      <c r="F128" s="12"/>
    </row>
    <row r="129" spans="1:6" ht="14.25" x14ac:dyDescent="0.2">
      <c r="A129" s="14">
        <f t="shared" si="11"/>
        <v>0</v>
      </c>
      <c r="B129" s="7"/>
      <c r="C129" s="7"/>
      <c r="D129" s="7"/>
      <c r="E129" s="16" t="s">
        <v>166</v>
      </c>
      <c r="F129" s="12"/>
    </row>
    <row r="130" spans="1:6" ht="14.25" x14ac:dyDescent="0.2">
      <c r="A130" s="14">
        <f t="shared" si="11"/>
        <v>0</v>
      </c>
      <c r="B130" s="7"/>
      <c r="C130" s="7"/>
      <c r="D130" s="7"/>
      <c r="E130" s="13"/>
      <c r="F130" s="12"/>
    </row>
    <row r="131" spans="1:6" ht="28.5" x14ac:dyDescent="0.2">
      <c r="A131" s="14">
        <f t="shared" si="11"/>
        <v>0</v>
      </c>
      <c r="B131" s="14">
        <v>1100</v>
      </c>
      <c r="C131" s="15">
        <v>0</v>
      </c>
      <c r="D131" s="16" t="s">
        <v>167</v>
      </c>
      <c r="E131" s="11" t="s">
        <v>168</v>
      </c>
      <c r="F131" s="17" t="s">
        <v>169</v>
      </c>
    </row>
    <row r="132" spans="1:6" ht="28.5" x14ac:dyDescent="0.2">
      <c r="A132" s="14">
        <f t="shared" si="11"/>
        <v>0</v>
      </c>
      <c r="B132" s="7"/>
      <c r="C132" s="7"/>
      <c r="D132" s="7"/>
      <c r="E132" s="11" t="s">
        <v>170</v>
      </c>
      <c r="F132" s="12"/>
    </row>
    <row r="133" spans="1:6" ht="14.25" x14ac:dyDescent="0.2">
      <c r="A133" s="14">
        <f t="shared" si="11"/>
        <v>0</v>
      </c>
      <c r="B133" s="7"/>
      <c r="C133" s="7"/>
      <c r="D133" s="7"/>
      <c r="E133" s="11" t="s">
        <v>171</v>
      </c>
      <c r="F133" s="12"/>
    </row>
    <row r="134" spans="1:6" ht="15" x14ac:dyDescent="0.25">
      <c r="A134" s="18">
        <f>SUM(A125:A133)</f>
        <v>0</v>
      </c>
      <c r="B134" s="7"/>
      <c r="C134" s="7"/>
      <c r="D134" s="7"/>
      <c r="E134" s="5" t="s">
        <v>172</v>
      </c>
      <c r="F134" s="12"/>
    </row>
    <row r="135" spans="1:6" ht="15" x14ac:dyDescent="0.25">
      <c r="A135" s="18">
        <f>+A134</f>
        <v>0</v>
      </c>
      <c r="B135" s="7"/>
      <c r="C135" s="7"/>
      <c r="D135" s="7"/>
      <c r="E135" s="5" t="s">
        <v>173</v>
      </c>
      <c r="F135" s="12"/>
    </row>
    <row r="136" spans="1:6" ht="15.75" x14ac:dyDescent="0.25">
      <c r="A136" s="7"/>
      <c r="B136" s="7"/>
      <c r="C136" s="7"/>
      <c r="D136" s="7"/>
      <c r="E136" s="8" t="s">
        <v>174</v>
      </c>
      <c r="F136" s="21">
        <v>40</v>
      </c>
    </row>
    <row r="137" spans="1:6" ht="15.75" x14ac:dyDescent="0.25">
      <c r="A137" s="7"/>
      <c r="B137" s="7"/>
      <c r="C137" s="7"/>
      <c r="D137" s="7"/>
      <c r="E137" s="8" t="s">
        <v>175</v>
      </c>
      <c r="F137" s="10">
        <v>40.052999999999997</v>
      </c>
    </row>
    <row r="138" spans="1:6" ht="28.5" x14ac:dyDescent="0.2">
      <c r="A138" s="14">
        <f t="shared" ref="A138:A140" si="12">+B138*C138</f>
        <v>7500</v>
      </c>
      <c r="B138" s="15">
        <v>75</v>
      </c>
      <c r="C138" s="15">
        <v>100</v>
      </c>
      <c r="D138" s="16" t="s">
        <v>176</v>
      </c>
      <c r="E138" s="11" t="s">
        <v>177</v>
      </c>
      <c r="F138" s="17" t="s">
        <v>178</v>
      </c>
    </row>
    <row r="139" spans="1:6" ht="28.5" x14ac:dyDescent="0.2">
      <c r="A139" s="14">
        <f t="shared" si="12"/>
        <v>0</v>
      </c>
      <c r="B139" s="7"/>
      <c r="C139" s="7"/>
      <c r="D139" s="7"/>
      <c r="E139" s="11" t="s">
        <v>179</v>
      </c>
      <c r="F139" s="12"/>
    </row>
    <row r="140" spans="1:6" ht="14.25" x14ac:dyDescent="0.2">
      <c r="A140" s="14">
        <f t="shared" si="12"/>
        <v>0</v>
      </c>
      <c r="B140" s="7"/>
      <c r="C140" s="7"/>
      <c r="D140" s="7"/>
      <c r="E140" s="11" t="s">
        <v>180</v>
      </c>
      <c r="F140" s="12"/>
    </row>
    <row r="141" spans="1:6" ht="15" x14ac:dyDescent="0.25">
      <c r="A141" s="18">
        <f>SUM(A138:A140)</f>
        <v>7500</v>
      </c>
      <c r="B141" s="7"/>
      <c r="C141" s="7"/>
      <c r="D141" s="7"/>
      <c r="E141" s="5" t="s">
        <v>181</v>
      </c>
      <c r="F141" s="12"/>
    </row>
    <row r="142" spans="1:6" ht="15.75" x14ac:dyDescent="0.25">
      <c r="A142" s="7"/>
      <c r="B142" s="7"/>
      <c r="C142" s="7"/>
      <c r="D142" s="7"/>
      <c r="E142" s="8" t="s">
        <v>182</v>
      </c>
      <c r="F142" s="10">
        <v>40.054000000000002</v>
      </c>
    </row>
    <row r="143" spans="1:6" ht="28.5" x14ac:dyDescent="0.2">
      <c r="A143" s="14">
        <f t="shared" ref="A143:A148" si="13">+B143*C143</f>
        <v>18100</v>
      </c>
      <c r="B143" s="15">
        <v>181</v>
      </c>
      <c r="C143" s="15">
        <v>100</v>
      </c>
      <c r="D143" s="16" t="s">
        <v>183</v>
      </c>
      <c r="E143" s="11" t="s">
        <v>184</v>
      </c>
      <c r="F143" s="17" t="s">
        <v>185</v>
      </c>
    </row>
    <row r="144" spans="1:6" ht="28.5" x14ac:dyDescent="0.2">
      <c r="A144" s="14">
        <f t="shared" si="13"/>
        <v>0</v>
      </c>
      <c r="B144" s="7"/>
      <c r="C144" s="7"/>
      <c r="D144" s="7"/>
      <c r="E144" s="11" t="s">
        <v>186</v>
      </c>
      <c r="F144" s="12"/>
    </row>
    <row r="145" spans="1:6" ht="28.5" x14ac:dyDescent="0.2">
      <c r="A145" s="14">
        <f t="shared" si="13"/>
        <v>0</v>
      </c>
      <c r="B145" s="7"/>
      <c r="C145" s="7"/>
      <c r="D145" s="7"/>
      <c r="E145" s="11" t="s">
        <v>187</v>
      </c>
      <c r="F145" s="12"/>
    </row>
    <row r="146" spans="1:6" ht="14.25" x14ac:dyDescent="0.2">
      <c r="A146" s="14">
        <f t="shared" si="13"/>
        <v>0</v>
      </c>
      <c r="B146" s="7"/>
      <c r="C146" s="7"/>
      <c r="D146" s="7"/>
      <c r="E146" s="11" t="s">
        <v>188</v>
      </c>
      <c r="F146" s="12"/>
    </row>
    <row r="147" spans="1:6" ht="14.25" x14ac:dyDescent="0.2">
      <c r="A147" s="14">
        <f t="shared" si="13"/>
        <v>8200</v>
      </c>
      <c r="B147" s="15">
        <v>82</v>
      </c>
      <c r="C147" s="15">
        <v>100</v>
      </c>
      <c r="D147" s="11" t="s">
        <v>189</v>
      </c>
      <c r="E147" s="16" t="s">
        <v>190</v>
      </c>
      <c r="F147" s="17" t="s">
        <v>191</v>
      </c>
    </row>
    <row r="148" spans="1:6" ht="14.25" x14ac:dyDescent="0.2">
      <c r="A148" s="14">
        <f t="shared" si="13"/>
        <v>0</v>
      </c>
      <c r="B148" s="7"/>
      <c r="C148" s="7"/>
      <c r="D148" s="13"/>
      <c r="E148" s="16" t="s">
        <v>192</v>
      </c>
      <c r="F148" s="12"/>
    </row>
    <row r="149" spans="1:6" ht="15" x14ac:dyDescent="0.25">
      <c r="A149" s="18">
        <f>SUM(A143:A148)</f>
        <v>26300</v>
      </c>
      <c r="B149" s="7"/>
      <c r="C149" s="7"/>
      <c r="D149" s="13"/>
      <c r="E149" s="4" t="s">
        <v>193</v>
      </c>
      <c r="F149" s="12"/>
    </row>
    <row r="150" spans="1:6" ht="15" x14ac:dyDescent="0.25">
      <c r="A150" s="18">
        <f>+A149+A141</f>
        <v>33800</v>
      </c>
      <c r="B150" s="7"/>
      <c r="C150" s="7"/>
      <c r="D150" s="13"/>
      <c r="E150" s="4" t="s">
        <v>194</v>
      </c>
      <c r="F150" s="12"/>
    </row>
    <row r="151" spans="1:6" ht="15.75" x14ac:dyDescent="0.25">
      <c r="A151" s="7"/>
      <c r="B151" s="7"/>
      <c r="C151" s="7"/>
      <c r="D151" s="13"/>
      <c r="E151" s="19" t="s">
        <v>195</v>
      </c>
      <c r="F151" s="21">
        <v>41</v>
      </c>
    </row>
    <row r="152" spans="1:6" ht="15.75" x14ac:dyDescent="0.25">
      <c r="A152" s="7"/>
      <c r="B152" s="7"/>
      <c r="C152" s="7"/>
      <c r="D152" s="13"/>
      <c r="E152" s="19" t="s">
        <v>196</v>
      </c>
      <c r="F152" s="10">
        <v>41.03</v>
      </c>
    </row>
    <row r="153" spans="1:6" ht="14.25" x14ac:dyDescent="0.2">
      <c r="A153" s="7"/>
      <c r="B153" s="7"/>
      <c r="C153" s="7"/>
      <c r="D153" s="13"/>
      <c r="E153" s="16" t="s">
        <v>197</v>
      </c>
      <c r="F153" s="12"/>
    </row>
    <row r="154" spans="1:6" ht="14.25" x14ac:dyDescent="0.2">
      <c r="A154" s="14">
        <f t="shared" ref="A154:A159" si="14">+B154*C154</f>
        <v>170</v>
      </c>
      <c r="B154" s="15">
        <v>170</v>
      </c>
      <c r="C154" s="14">
        <v>1</v>
      </c>
      <c r="D154" s="11" t="s">
        <v>198</v>
      </c>
      <c r="E154" s="16" t="s">
        <v>199</v>
      </c>
      <c r="F154" s="17" t="s">
        <v>200</v>
      </c>
    </row>
    <row r="155" spans="1:6" ht="14.25" x14ac:dyDescent="0.2">
      <c r="A155" s="14">
        <f t="shared" si="14"/>
        <v>0</v>
      </c>
      <c r="B155" s="7"/>
      <c r="C155" s="7"/>
      <c r="D155" s="7"/>
      <c r="E155" s="16" t="s">
        <v>201</v>
      </c>
      <c r="F155" s="12"/>
    </row>
    <row r="156" spans="1:6" ht="14.25" x14ac:dyDescent="0.2">
      <c r="A156" s="14">
        <f t="shared" si="14"/>
        <v>0</v>
      </c>
      <c r="B156" s="7"/>
      <c r="C156" s="7"/>
      <c r="D156" s="7"/>
      <c r="E156" s="16" t="s">
        <v>202</v>
      </c>
      <c r="F156" s="12"/>
    </row>
    <row r="157" spans="1:6" ht="14.25" x14ac:dyDescent="0.2">
      <c r="A157" s="14">
        <f t="shared" si="14"/>
        <v>0</v>
      </c>
      <c r="B157" s="7"/>
      <c r="C157" s="7"/>
      <c r="D157" s="7"/>
      <c r="E157" s="16" t="s">
        <v>203</v>
      </c>
      <c r="F157" s="12"/>
    </row>
    <row r="158" spans="1:6" ht="14.25" x14ac:dyDescent="0.2">
      <c r="A158" s="14">
        <f t="shared" si="14"/>
        <v>0</v>
      </c>
      <c r="B158" s="7"/>
      <c r="C158" s="7"/>
      <c r="D158" s="7"/>
      <c r="E158" s="16" t="s">
        <v>204</v>
      </c>
      <c r="F158" s="12"/>
    </row>
    <row r="159" spans="1:6" ht="14.25" x14ac:dyDescent="0.2">
      <c r="A159" s="14">
        <f t="shared" si="14"/>
        <v>0</v>
      </c>
      <c r="B159" s="7"/>
      <c r="C159" s="7"/>
      <c r="D159" s="7"/>
      <c r="E159" s="13"/>
      <c r="F159" s="12"/>
    </row>
    <row r="160" spans="1:6" ht="15" x14ac:dyDescent="0.25">
      <c r="A160" s="18">
        <f>SUM(A154:A159)</f>
        <v>170</v>
      </c>
      <c r="B160" s="7"/>
      <c r="C160" s="7"/>
      <c r="D160" s="7"/>
      <c r="E160" s="5" t="s">
        <v>205</v>
      </c>
      <c r="F160" s="12"/>
    </row>
    <row r="161" spans="1:6" ht="15" x14ac:dyDescent="0.25">
      <c r="A161" s="18">
        <v>187000</v>
      </c>
      <c r="B161" s="7"/>
      <c r="C161" s="7"/>
      <c r="D161" s="7"/>
      <c r="E161" s="5" t="s">
        <v>206</v>
      </c>
      <c r="F161" s="12"/>
    </row>
    <row r="162" spans="1:6" ht="15.75" x14ac:dyDescent="0.25">
      <c r="A162" s="7"/>
      <c r="B162" s="7"/>
      <c r="C162" s="7"/>
      <c r="D162" s="7"/>
      <c r="E162" s="8" t="s">
        <v>207</v>
      </c>
      <c r="F162" s="21">
        <v>42</v>
      </c>
    </row>
    <row r="163" spans="1:6" ht="14.25" x14ac:dyDescent="0.2">
      <c r="A163" s="14">
        <f t="shared" ref="A163:A172" si="15">+B163*C163</f>
        <v>10</v>
      </c>
      <c r="B163" s="14">
        <v>1000</v>
      </c>
      <c r="C163" s="15">
        <v>0.01</v>
      </c>
      <c r="D163" s="16" t="s">
        <v>208</v>
      </c>
      <c r="E163" s="11" t="s">
        <v>209</v>
      </c>
      <c r="F163" s="17">
        <v>42.009900000000002</v>
      </c>
    </row>
    <row r="164" spans="1:6" ht="15.75" x14ac:dyDescent="0.25">
      <c r="A164" s="14">
        <f t="shared" si="15"/>
        <v>0</v>
      </c>
      <c r="B164" s="7"/>
      <c r="C164" s="7"/>
      <c r="D164" s="7"/>
      <c r="E164" s="8" t="s">
        <v>210</v>
      </c>
      <c r="F164" s="10">
        <v>42.042000000000002</v>
      </c>
    </row>
    <row r="165" spans="1:6" ht="14.25" x14ac:dyDescent="0.2">
      <c r="A165" s="14">
        <f t="shared" si="15"/>
        <v>17670</v>
      </c>
      <c r="B165" s="14">
        <v>17670</v>
      </c>
      <c r="C165" s="15">
        <v>1</v>
      </c>
      <c r="D165" s="16" t="s">
        <v>211</v>
      </c>
      <c r="E165" s="11" t="s">
        <v>212</v>
      </c>
      <c r="F165" s="17" t="s">
        <v>213</v>
      </c>
    </row>
    <row r="166" spans="1:6" ht="14.25" x14ac:dyDescent="0.2">
      <c r="A166" s="14">
        <f t="shared" si="15"/>
        <v>0</v>
      </c>
      <c r="B166" s="7"/>
      <c r="C166" s="7"/>
      <c r="D166" s="7"/>
      <c r="E166" s="16" t="s">
        <v>214</v>
      </c>
      <c r="F166" s="12"/>
    </row>
    <row r="167" spans="1:6" ht="14.25" x14ac:dyDescent="0.2">
      <c r="A167" s="14">
        <f t="shared" si="15"/>
        <v>0</v>
      </c>
      <c r="B167" s="7"/>
      <c r="C167" s="7"/>
      <c r="D167" s="7"/>
      <c r="E167" s="16" t="s">
        <v>215</v>
      </c>
      <c r="F167" s="12"/>
    </row>
    <row r="168" spans="1:6" ht="14.25" x14ac:dyDescent="0.2">
      <c r="A168" s="14">
        <f t="shared" si="15"/>
        <v>0</v>
      </c>
      <c r="B168" s="7"/>
      <c r="C168" s="7"/>
      <c r="D168" s="7"/>
      <c r="E168" s="16" t="s">
        <v>216</v>
      </c>
      <c r="F168" s="12"/>
    </row>
    <row r="169" spans="1:6" ht="14.25" x14ac:dyDescent="0.2">
      <c r="A169" s="14">
        <f t="shared" si="15"/>
        <v>0</v>
      </c>
      <c r="B169" s="7"/>
      <c r="C169" s="7"/>
      <c r="D169" s="7"/>
      <c r="E169" s="16" t="s">
        <v>217</v>
      </c>
      <c r="F169" s="12"/>
    </row>
    <row r="170" spans="1:6" ht="14.25" x14ac:dyDescent="0.2">
      <c r="A170" s="14">
        <f t="shared" si="15"/>
        <v>0</v>
      </c>
      <c r="B170" s="7"/>
      <c r="C170" s="7"/>
      <c r="D170" s="7"/>
      <c r="E170" s="16" t="s">
        <v>218</v>
      </c>
      <c r="F170" s="12"/>
    </row>
    <row r="171" spans="1:6" ht="14.25" x14ac:dyDescent="0.2">
      <c r="A171" s="14">
        <f t="shared" si="15"/>
        <v>0</v>
      </c>
      <c r="B171" s="7"/>
      <c r="C171" s="7"/>
      <c r="D171" s="7"/>
      <c r="E171" s="16" t="s">
        <v>219</v>
      </c>
      <c r="F171" s="12"/>
    </row>
    <row r="172" spans="1:6" ht="14.25" x14ac:dyDescent="0.2">
      <c r="A172" s="14">
        <f t="shared" si="15"/>
        <v>0</v>
      </c>
      <c r="B172" s="7"/>
      <c r="C172" s="7"/>
      <c r="D172" s="7"/>
      <c r="E172" s="13"/>
      <c r="F172" s="12"/>
    </row>
    <row r="173" spans="1:6" ht="15" x14ac:dyDescent="0.25">
      <c r="A173" s="18">
        <f>SUM(A163:A172)</f>
        <v>17680</v>
      </c>
      <c r="B173" s="7"/>
      <c r="C173" s="7"/>
      <c r="D173" s="7"/>
      <c r="E173" s="5" t="s">
        <v>220</v>
      </c>
      <c r="F173" s="12"/>
    </row>
    <row r="174" spans="1:6" ht="15.75" x14ac:dyDescent="0.25">
      <c r="A174" s="7"/>
      <c r="B174" s="7"/>
      <c r="C174" s="7"/>
      <c r="D174" s="7"/>
      <c r="E174" s="8" t="s">
        <v>221</v>
      </c>
      <c r="F174" s="10">
        <v>42.064999999999998</v>
      </c>
    </row>
    <row r="175" spans="1:6" ht="28.5" x14ac:dyDescent="0.2">
      <c r="A175" s="14">
        <f t="shared" ref="A175:A178" si="16">+B175*C175</f>
        <v>18</v>
      </c>
      <c r="B175" s="14">
        <v>1800</v>
      </c>
      <c r="C175" s="15">
        <v>0.01</v>
      </c>
      <c r="D175" s="16" t="s">
        <v>222</v>
      </c>
      <c r="E175" s="11" t="s">
        <v>223</v>
      </c>
      <c r="F175" s="17" t="s">
        <v>224</v>
      </c>
    </row>
    <row r="176" spans="1:6" ht="14.25" x14ac:dyDescent="0.2">
      <c r="A176" s="14">
        <f t="shared" si="16"/>
        <v>0</v>
      </c>
      <c r="B176" s="7"/>
      <c r="C176" s="7"/>
      <c r="D176" s="7"/>
      <c r="E176" s="11" t="s">
        <v>225</v>
      </c>
      <c r="F176" s="12"/>
    </row>
    <row r="177" spans="1:6" ht="28.5" x14ac:dyDescent="0.2">
      <c r="A177" s="14">
        <f t="shared" si="16"/>
        <v>60</v>
      </c>
      <c r="B177" s="14">
        <v>6000</v>
      </c>
      <c r="C177" s="15">
        <v>0.01</v>
      </c>
      <c r="D177" s="16" t="s">
        <v>226</v>
      </c>
      <c r="E177" s="11" t="s">
        <v>227</v>
      </c>
      <c r="F177" s="17" t="s">
        <v>228</v>
      </c>
    </row>
    <row r="178" spans="1:6" ht="14.25" x14ac:dyDescent="0.2">
      <c r="A178" s="14">
        <f t="shared" si="16"/>
        <v>0</v>
      </c>
      <c r="B178" s="7"/>
      <c r="C178" s="7"/>
      <c r="D178" s="7"/>
      <c r="E178" s="11" t="s">
        <v>229</v>
      </c>
      <c r="F178" s="12"/>
    </row>
    <row r="179" spans="1:6" ht="15" x14ac:dyDescent="0.25">
      <c r="A179" s="18">
        <f>SUM(A175:A178)</f>
        <v>78</v>
      </c>
      <c r="B179" s="7"/>
      <c r="C179" s="7"/>
      <c r="D179" s="7"/>
      <c r="E179" s="5" t="s">
        <v>230</v>
      </c>
      <c r="F179" s="12"/>
    </row>
    <row r="180" spans="1:6" ht="15.75" x14ac:dyDescent="0.25">
      <c r="A180" s="7"/>
      <c r="B180" s="7"/>
      <c r="C180" s="7"/>
      <c r="D180" s="7"/>
      <c r="E180" s="8" t="s">
        <v>231</v>
      </c>
      <c r="F180" s="10">
        <v>42.067</v>
      </c>
    </row>
    <row r="181" spans="1:6" ht="28.5" x14ac:dyDescent="0.2">
      <c r="A181" s="14">
        <f t="shared" ref="A181:A192" si="17">+B181*C181</f>
        <v>270</v>
      </c>
      <c r="B181" s="15">
        <v>270</v>
      </c>
      <c r="C181" s="14">
        <v>1</v>
      </c>
      <c r="D181" s="16" t="s">
        <v>232</v>
      </c>
      <c r="E181" s="11" t="s">
        <v>233</v>
      </c>
      <c r="F181" s="17" t="s">
        <v>234</v>
      </c>
    </row>
    <row r="182" spans="1:6" ht="14.25" x14ac:dyDescent="0.2">
      <c r="A182" s="14">
        <f t="shared" si="17"/>
        <v>0</v>
      </c>
      <c r="B182" s="7"/>
      <c r="C182" s="7"/>
      <c r="D182" s="7"/>
      <c r="E182" s="16" t="s">
        <v>235</v>
      </c>
      <c r="F182" s="12"/>
    </row>
    <row r="183" spans="1:6" ht="14.25" x14ac:dyDescent="0.2">
      <c r="A183" s="14">
        <f t="shared" si="17"/>
        <v>0</v>
      </c>
      <c r="B183" s="7"/>
      <c r="C183" s="7"/>
      <c r="D183" s="7"/>
      <c r="E183" s="16" t="s">
        <v>236</v>
      </c>
      <c r="F183" s="12"/>
    </row>
    <row r="184" spans="1:6" ht="14.25" x14ac:dyDescent="0.2">
      <c r="A184" s="14">
        <f t="shared" si="17"/>
        <v>0</v>
      </c>
      <c r="B184" s="7"/>
      <c r="C184" s="7"/>
      <c r="D184" s="7"/>
      <c r="E184" s="16" t="s">
        <v>237</v>
      </c>
      <c r="F184" s="12"/>
    </row>
    <row r="185" spans="1:6" ht="14.25" x14ac:dyDescent="0.2">
      <c r="A185" s="14">
        <f t="shared" si="17"/>
        <v>0</v>
      </c>
      <c r="B185" s="7"/>
      <c r="C185" s="7"/>
      <c r="D185" s="7"/>
      <c r="E185" s="16" t="s">
        <v>238</v>
      </c>
      <c r="F185" s="12"/>
    </row>
    <row r="186" spans="1:6" ht="14.25" x14ac:dyDescent="0.2">
      <c r="A186" s="14">
        <f t="shared" si="17"/>
        <v>0</v>
      </c>
      <c r="B186" s="7"/>
      <c r="C186" s="7"/>
      <c r="D186" s="7"/>
      <c r="E186" s="16" t="s">
        <v>239</v>
      </c>
      <c r="F186" s="12"/>
    </row>
    <row r="187" spans="1:6" ht="14.25" x14ac:dyDescent="0.2">
      <c r="A187" s="14">
        <f t="shared" si="17"/>
        <v>0</v>
      </c>
      <c r="B187" s="7"/>
      <c r="C187" s="7"/>
      <c r="D187" s="7"/>
      <c r="E187" s="16" t="s">
        <v>240</v>
      </c>
      <c r="F187" s="12"/>
    </row>
    <row r="188" spans="1:6" ht="14.25" x14ac:dyDescent="0.2">
      <c r="A188" s="14">
        <f t="shared" si="17"/>
        <v>0</v>
      </c>
      <c r="B188" s="7"/>
      <c r="C188" s="7"/>
      <c r="D188" s="7"/>
      <c r="E188" s="16" t="s">
        <v>241</v>
      </c>
      <c r="F188" s="12"/>
    </row>
    <row r="189" spans="1:6" ht="14.25" x14ac:dyDescent="0.2">
      <c r="A189" s="14">
        <f t="shared" si="17"/>
        <v>0</v>
      </c>
      <c r="B189" s="7"/>
      <c r="C189" s="7"/>
      <c r="D189" s="7"/>
      <c r="E189" s="16" t="s">
        <v>242</v>
      </c>
      <c r="F189" s="12"/>
    </row>
    <row r="190" spans="1:6" ht="14.25" x14ac:dyDescent="0.2">
      <c r="A190" s="14">
        <f t="shared" si="17"/>
        <v>0</v>
      </c>
      <c r="B190" s="7"/>
      <c r="C190" s="7"/>
      <c r="D190" s="7"/>
      <c r="E190" s="16" t="s">
        <v>243</v>
      </c>
      <c r="F190" s="12"/>
    </row>
    <row r="191" spans="1:6" ht="14.25" x14ac:dyDescent="0.2">
      <c r="A191" s="14">
        <f t="shared" si="17"/>
        <v>0</v>
      </c>
      <c r="B191" s="7"/>
      <c r="C191" s="7"/>
      <c r="D191" s="7"/>
      <c r="E191" s="16" t="s">
        <v>244</v>
      </c>
      <c r="F191" s="12"/>
    </row>
    <row r="192" spans="1:6" ht="14.25" x14ac:dyDescent="0.2">
      <c r="A192" s="14">
        <f t="shared" si="17"/>
        <v>0</v>
      </c>
      <c r="B192" s="7"/>
      <c r="C192" s="7"/>
      <c r="D192" s="7"/>
      <c r="E192" s="16" t="s">
        <v>245</v>
      </c>
      <c r="F192" s="12"/>
    </row>
    <row r="193" spans="1:6" x14ac:dyDescent="0.2">
      <c r="A193" s="7"/>
      <c r="B193" s="7"/>
      <c r="C193" s="7"/>
      <c r="D193" s="7"/>
      <c r="E193" s="13"/>
      <c r="F193" s="12"/>
    </row>
    <row r="194" spans="1:6" ht="15" x14ac:dyDescent="0.25">
      <c r="A194" s="18">
        <f>SUM(A181:A193)</f>
        <v>270</v>
      </c>
      <c r="B194" s="7"/>
      <c r="C194" s="7"/>
      <c r="D194" s="7"/>
      <c r="E194" s="5" t="s">
        <v>246</v>
      </c>
      <c r="F194" s="12"/>
    </row>
    <row r="195" spans="1:6" ht="15" x14ac:dyDescent="0.25">
      <c r="A195" s="18">
        <f>+A194+A179+A173</f>
        <v>18028</v>
      </c>
      <c r="B195" s="7"/>
      <c r="C195" s="7"/>
      <c r="D195" s="7"/>
      <c r="E195" s="5" t="s">
        <v>247</v>
      </c>
      <c r="F195" s="12"/>
    </row>
    <row r="196" spans="1:6" ht="15.75" x14ac:dyDescent="0.25">
      <c r="A196" s="7"/>
      <c r="B196" s="7"/>
      <c r="C196" s="7"/>
      <c r="D196" s="7"/>
      <c r="E196" s="8" t="s">
        <v>248</v>
      </c>
      <c r="F196" s="21">
        <v>44</v>
      </c>
    </row>
    <row r="197" spans="1:6" ht="15.75" x14ac:dyDescent="0.25">
      <c r="A197" s="7"/>
      <c r="B197" s="7"/>
      <c r="C197" s="7"/>
      <c r="D197" s="7"/>
      <c r="E197" s="8" t="s">
        <v>249</v>
      </c>
      <c r="F197" s="10">
        <v>44.012999999999998</v>
      </c>
    </row>
    <row r="198" spans="1:6" ht="28.5" x14ac:dyDescent="0.2">
      <c r="A198" s="14">
        <f t="shared" ref="A198:A203" si="18">+B198*C198</f>
        <v>186300</v>
      </c>
      <c r="B198" s="14">
        <v>1380</v>
      </c>
      <c r="C198" s="15">
        <v>135</v>
      </c>
      <c r="D198" s="16" t="s">
        <v>250</v>
      </c>
      <c r="E198" s="11" t="s">
        <v>251</v>
      </c>
      <c r="F198" s="17" t="s">
        <v>252</v>
      </c>
    </row>
    <row r="199" spans="1:6" ht="14.25" x14ac:dyDescent="0.2">
      <c r="A199" s="14">
        <f t="shared" si="18"/>
        <v>0</v>
      </c>
      <c r="B199" s="7"/>
      <c r="C199" s="7"/>
      <c r="D199" s="7"/>
      <c r="E199" s="16" t="s">
        <v>253</v>
      </c>
      <c r="F199" s="12"/>
    </row>
    <row r="200" spans="1:6" ht="14.25" x14ac:dyDescent="0.2">
      <c r="A200" s="14">
        <f t="shared" si="18"/>
        <v>0</v>
      </c>
      <c r="B200" s="7"/>
      <c r="C200" s="7"/>
      <c r="D200" s="7"/>
      <c r="E200" s="16" t="s">
        <v>254</v>
      </c>
      <c r="F200" s="12"/>
    </row>
    <row r="201" spans="1:6" ht="14.25" x14ac:dyDescent="0.2">
      <c r="A201" s="14">
        <f t="shared" si="18"/>
        <v>0</v>
      </c>
      <c r="B201" s="7"/>
      <c r="C201" s="7"/>
      <c r="D201" s="7"/>
      <c r="E201" s="16" t="s">
        <v>255</v>
      </c>
      <c r="F201" s="12"/>
    </row>
    <row r="202" spans="1:6" ht="14.25" x14ac:dyDescent="0.2">
      <c r="A202" s="14">
        <f t="shared" si="18"/>
        <v>0</v>
      </c>
      <c r="B202" s="7"/>
      <c r="C202" s="7"/>
      <c r="D202" s="7"/>
      <c r="E202" s="16" t="s">
        <v>256</v>
      </c>
      <c r="F202" s="12"/>
    </row>
    <row r="203" spans="1:6" ht="14.25" x14ac:dyDescent="0.2">
      <c r="A203" s="14">
        <f t="shared" si="18"/>
        <v>0</v>
      </c>
      <c r="B203" s="7"/>
      <c r="C203" s="7"/>
      <c r="D203" s="7"/>
      <c r="E203" s="13"/>
      <c r="F203" s="12"/>
    </row>
    <row r="204" spans="1:6" ht="15" x14ac:dyDescent="0.25">
      <c r="A204" s="18">
        <f>SUM(A198:A203)</f>
        <v>186300</v>
      </c>
      <c r="B204" s="7"/>
      <c r="C204" s="7"/>
      <c r="D204" s="7"/>
      <c r="E204" s="5" t="s">
        <v>257</v>
      </c>
      <c r="F204" s="12"/>
    </row>
    <row r="205" spans="1:6" ht="15.75" x14ac:dyDescent="0.25">
      <c r="A205" s="7"/>
      <c r="B205" s="7"/>
      <c r="C205" s="7"/>
      <c r="D205" s="7"/>
      <c r="E205" s="8" t="s">
        <v>258</v>
      </c>
      <c r="F205" s="10">
        <v>44.031999999999996</v>
      </c>
    </row>
    <row r="206" spans="1:6" ht="28.5" x14ac:dyDescent="0.2">
      <c r="A206" s="14">
        <f t="shared" ref="A206:A218" si="19">+B206*C206</f>
        <v>5520</v>
      </c>
      <c r="B206" s="14">
        <v>2760</v>
      </c>
      <c r="C206" s="15">
        <v>2</v>
      </c>
      <c r="D206" s="16" t="s">
        <v>259</v>
      </c>
      <c r="E206" s="11" t="s">
        <v>260</v>
      </c>
      <c r="F206" s="17" t="s">
        <v>261</v>
      </c>
    </row>
    <row r="207" spans="1:6" ht="14.25" x14ac:dyDescent="0.2">
      <c r="A207" s="14">
        <f t="shared" si="19"/>
        <v>0</v>
      </c>
      <c r="B207" s="7"/>
      <c r="C207" s="7"/>
      <c r="D207" s="7"/>
      <c r="E207" s="16" t="s">
        <v>262</v>
      </c>
      <c r="F207" s="12"/>
    </row>
    <row r="208" spans="1:6" ht="14.25" x14ac:dyDescent="0.2">
      <c r="A208" s="14">
        <f t="shared" si="19"/>
        <v>0</v>
      </c>
      <c r="B208" s="7"/>
      <c r="C208" s="7"/>
      <c r="D208" s="7"/>
      <c r="E208" s="16" t="s">
        <v>263</v>
      </c>
      <c r="F208" s="12"/>
    </row>
    <row r="209" spans="1:6" ht="14.25" x14ac:dyDescent="0.2">
      <c r="A209" s="14">
        <f t="shared" si="19"/>
        <v>0</v>
      </c>
      <c r="B209" s="7"/>
      <c r="C209" s="7"/>
      <c r="D209" s="7"/>
      <c r="E209" s="16" t="s">
        <v>264</v>
      </c>
      <c r="F209" s="12"/>
    </row>
    <row r="210" spans="1:6" ht="14.25" x14ac:dyDescent="0.2">
      <c r="A210" s="14">
        <f t="shared" si="19"/>
        <v>0</v>
      </c>
      <c r="B210" s="7"/>
      <c r="C210" s="7"/>
      <c r="D210" s="7"/>
      <c r="E210" s="16" t="s">
        <v>265</v>
      </c>
      <c r="F210" s="12"/>
    </row>
    <row r="211" spans="1:6" ht="14.25" x14ac:dyDescent="0.2">
      <c r="A211" s="14">
        <f t="shared" si="19"/>
        <v>0</v>
      </c>
      <c r="B211" s="7"/>
      <c r="C211" s="7"/>
      <c r="D211" s="7"/>
      <c r="E211" s="13"/>
      <c r="F211" s="12"/>
    </row>
    <row r="212" spans="1:6" ht="28.5" x14ac:dyDescent="0.2">
      <c r="A212" s="14">
        <f t="shared" si="19"/>
        <v>7700</v>
      </c>
      <c r="B212" s="14">
        <v>7700</v>
      </c>
      <c r="C212" s="15">
        <v>1</v>
      </c>
      <c r="D212" s="16" t="s">
        <v>266</v>
      </c>
      <c r="E212" s="11" t="s">
        <v>267</v>
      </c>
      <c r="F212" s="17" t="s">
        <v>268</v>
      </c>
    </row>
    <row r="213" spans="1:6" ht="14.25" x14ac:dyDescent="0.2">
      <c r="A213" s="14">
        <f t="shared" si="19"/>
        <v>0</v>
      </c>
      <c r="B213" s="7"/>
      <c r="C213" s="7"/>
      <c r="D213" s="7"/>
      <c r="E213" s="16" t="s">
        <v>269</v>
      </c>
      <c r="F213" s="12"/>
    </row>
    <row r="214" spans="1:6" ht="14.25" x14ac:dyDescent="0.2">
      <c r="A214" s="14">
        <f t="shared" si="19"/>
        <v>0</v>
      </c>
      <c r="B214" s="7"/>
      <c r="C214" s="7"/>
      <c r="D214" s="7"/>
      <c r="E214" s="16" t="s">
        <v>270</v>
      </c>
      <c r="F214" s="12"/>
    </row>
    <row r="215" spans="1:6" ht="14.25" x14ac:dyDescent="0.2">
      <c r="A215" s="14">
        <f t="shared" si="19"/>
        <v>0</v>
      </c>
      <c r="B215" s="7"/>
      <c r="C215" s="7"/>
      <c r="D215" s="7"/>
      <c r="E215" s="16" t="s">
        <v>271</v>
      </c>
      <c r="F215" s="12"/>
    </row>
    <row r="216" spans="1:6" ht="14.25" x14ac:dyDescent="0.2">
      <c r="A216" s="14">
        <f t="shared" si="19"/>
        <v>0</v>
      </c>
      <c r="B216" s="7"/>
      <c r="C216" s="7"/>
      <c r="D216" s="7"/>
      <c r="E216" s="16" t="s">
        <v>272</v>
      </c>
      <c r="F216" s="12"/>
    </row>
    <row r="217" spans="1:6" ht="14.25" x14ac:dyDescent="0.2">
      <c r="A217" s="14">
        <f t="shared" si="19"/>
        <v>0</v>
      </c>
      <c r="B217" s="7"/>
      <c r="C217" s="7"/>
      <c r="D217" s="7"/>
      <c r="E217" s="16" t="s">
        <v>273</v>
      </c>
      <c r="F217" s="12"/>
    </row>
    <row r="218" spans="1:6" ht="14.25" x14ac:dyDescent="0.2">
      <c r="A218" s="14">
        <f t="shared" si="19"/>
        <v>0</v>
      </c>
      <c r="B218" s="7"/>
      <c r="C218" s="7"/>
      <c r="D218" s="7"/>
      <c r="E218" s="13"/>
      <c r="F218" s="12"/>
    </row>
    <row r="219" spans="1:6" ht="15" x14ac:dyDescent="0.25">
      <c r="A219" s="18">
        <f>SUM(A206:A218)</f>
        <v>13220</v>
      </c>
      <c r="B219" s="7"/>
      <c r="C219" s="7"/>
      <c r="D219" s="7"/>
      <c r="E219" s="4" t="s">
        <v>274</v>
      </c>
      <c r="F219" s="7"/>
    </row>
    <row r="220" spans="1:6" ht="15" x14ac:dyDescent="0.25">
      <c r="A220" s="18">
        <f>+A219+A204</f>
        <v>199520</v>
      </c>
      <c r="B220" s="7"/>
      <c r="C220" s="7"/>
      <c r="D220" s="7"/>
      <c r="E220" s="4" t="s">
        <v>275</v>
      </c>
      <c r="F220" s="12"/>
    </row>
    <row r="221" spans="1:6" ht="15.75" x14ac:dyDescent="0.25">
      <c r="A221" s="7"/>
      <c r="B221" s="7"/>
      <c r="C221" s="7"/>
      <c r="D221" s="7"/>
      <c r="E221" s="19" t="s">
        <v>276</v>
      </c>
      <c r="F221" s="22">
        <v>51</v>
      </c>
    </row>
    <row r="222" spans="1:6" ht="15.75" x14ac:dyDescent="0.25">
      <c r="A222" s="7"/>
      <c r="B222" s="7"/>
      <c r="C222" s="7"/>
      <c r="D222" s="7"/>
      <c r="E222" s="19" t="s">
        <v>277</v>
      </c>
      <c r="F222" s="23">
        <v>51.01</v>
      </c>
    </row>
    <row r="223" spans="1:6" ht="14.25" x14ac:dyDescent="0.2">
      <c r="A223" s="14">
        <f t="shared" ref="A223:A230" si="20">+B223*C223</f>
        <v>2139</v>
      </c>
      <c r="B223" s="15">
        <v>23</v>
      </c>
      <c r="C223" s="15">
        <v>93</v>
      </c>
      <c r="D223" s="11" t="s">
        <v>278</v>
      </c>
      <c r="E223" s="24" t="s">
        <v>279</v>
      </c>
      <c r="F223" s="16" t="s">
        <v>280</v>
      </c>
    </row>
    <row r="224" spans="1:6" ht="14.25" x14ac:dyDescent="0.2">
      <c r="A224" s="14">
        <f t="shared" si="20"/>
        <v>6900</v>
      </c>
      <c r="B224" s="15">
        <v>23</v>
      </c>
      <c r="C224" s="15">
        <v>300</v>
      </c>
      <c r="D224" s="11" t="s">
        <v>281</v>
      </c>
      <c r="E224" s="24" t="s">
        <v>282</v>
      </c>
      <c r="F224" s="16" t="s">
        <v>283</v>
      </c>
    </row>
    <row r="225" spans="1:6" ht="14.25" x14ac:dyDescent="0.2">
      <c r="A225" s="14">
        <f t="shared" si="20"/>
        <v>0</v>
      </c>
      <c r="B225" s="7"/>
      <c r="C225" s="7"/>
      <c r="D225" s="13"/>
      <c r="E225" s="24" t="s">
        <v>284</v>
      </c>
      <c r="F225" s="7"/>
    </row>
    <row r="226" spans="1:6" ht="14.25" x14ac:dyDescent="0.2">
      <c r="A226" s="14">
        <f t="shared" si="20"/>
        <v>1350</v>
      </c>
      <c r="B226" s="15">
        <v>45</v>
      </c>
      <c r="C226" s="15">
        <v>30</v>
      </c>
      <c r="D226" s="11" t="s">
        <v>285</v>
      </c>
      <c r="E226" s="24" t="s">
        <v>286</v>
      </c>
      <c r="F226" s="16" t="s">
        <v>287</v>
      </c>
    </row>
    <row r="227" spans="1:6" ht="14.25" x14ac:dyDescent="0.2">
      <c r="A227" s="14">
        <f t="shared" si="20"/>
        <v>0</v>
      </c>
      <c r="B227" s="7"/>
      <c r="C227" s="7"/>
      <c r="D227" s="13"/>
      <c r="E227" s="24" t="s">
        <v>288</v>
      </c>
      <c r="F227" s="7"/>
    </row>
    <row r="228" spans="1:6" ht="14.25" x14ac:dyDescent="0.2">
      <c r="A228" s="14">
        <f t="shared" si="20"/>
        <v>2600</v>
      </c>
      <c r="B228" s="15">
        <v>40</v>
      </c>
      <c r="C228" s="15">
        <v>65</v>
      </c>
      <c r="D228" s="11" t="s">
        <v>289</v>
      </c>
      <c r="E228" s="24" t="s">
        <v>290</v>
      </c>
      <c r="F228" s="16" t="s">
        <v>291</v>
      </c>
    </row>
    <row r="229" spans="1:6" ht="14.25" x14ac:dyDescent="0.2">
      <c r="A229" s="14">
        <f t="shared" si="20"/>
        <v>0</v>
      </c>
      <c r="B229" s="7"/>
      <c r="C229" s="7"/>
      <c r="D229" s="13"/>
      <c r="E229" s="24" t="s">
        <v>292</v>
      </c>
      <c r="F229" s="7"/>
    </row>
    <row r="230" spans="1:6" ht="14.25" x14ac:dyDescent="0.2">
      <c r="A230" s="14">
        <f t="shared" si="20"/>
        <v>1250</v>
      </c>
      <c r="B230" s="15">
        <v>250</v>
      </c>
      <c r="C230" s="15">
        <v>5</v>
      </c>
      <c r="D230" s="11" t="s">
        <v>293</v>
      </c>
      <c r="E230" s="24" t="s">
        <v>294</v>
      </c>
      <c r="F230" s="16" t="s">
        <v>295</v>
      </c>
    </row>
    <row r="231" spans="1:6" ht="15" x14ac:dyDescent="0.25">
      <c r="A231" s="18">
        <f>SUM(A223:A230)</f>
        <v>14239</v>
      </c>
      <c r="B231" s="7"/>
      <c r="C231" s="7"/>
      <c r="D231" s="13"/>
      <c r="E231" s="25" t="s">
        <v>296</v>
      </c>
      <c r="F231" s="7"/>
    </row>
    <row r="232" spans="1:6" ht="15.75" x14ac:dyDescent="0.25">
      <c r="A232" s="14">
        <f t="shared" ref="A232:A235" si="21">+B232*C232</f>
        <v>0</v>
      </c>
      <c r="B232" s="7"/>
      <c r="C232" s="7"/>
      <c r="D232" s="13"/>
      <c r="E232" s="26" t="s">
        <v>297</v>
      </c>
      <c r="F232" s="23">
        <v>51.061999999999998</v>
      </c>
    </row>
    <row r="233" spans="1:6" ht="14.25" x14ac:dyDescent="0.2">
      <c r="A233" s="14">
        <f t="shared" si="21"/>
        <v>11330</v>
      </c>
      <c r="B233" s="15">
        <v>103</v>
      </c>
      <c r="C233" s="15">
        <v>110</v>
      </c>
      <c r="D233" s="11" t="s">
        <v>298</v>
      </c>
      <c r="E233" s="24" t="s">
        <v>299</v>
      </c>
      <c r="F233" s="16" t="s">
        <v>300</v>
      </c>
    </row>
    <row r="234" spans="1:6" ht="14.25" x14ac:dyDescent="0.2">
      <c r="A234" s="14">
        <f t="shared" si="21"/>
        <v>0</v>
      </c>
      <c r="B234" s="7"/>
      <c r="C234" s="7"/>
      <c r="D234" s="13"/>
      <c r="E234" s="24" t="s">
        <v>301</v>
      </c>
      <c r="F234" s="7"/>
    </row>
    <row r="235" spans="1:6" ht="14.25" x14ac:dyDescent="0.2">
      <c r="A235" s="14">
        <f t="shared" si="21"/>
        <v>0</v>
      </c>
      <c r="B235" s="7"/>
      <c r="C235" s="7"/>
      <c r="D235" s="13"/>
      <c r="E235" s="24" t="s">
        <v>302</v>
      </c>
      <c r="F235" s="7"/>
    </row>
    <row r="236" spans="1:6" ht="15" x14ac:dyDescent="0.25">
      <c r="A236" s="18">
        <f>SUM(A232:A235)</f>
        <v>11330</v>
      </c>
      <c r="B236" s="7"/>
      <c r="C236" s="7"/>
      <c r="D236" s="13"/>
      <c r="E236" s="25" t="s">
        <v>303</v>
      </c>
      <c r="F236" s="7"/>
    </row>
    <row r="237" spans="1:6" ht="15" x14ac:dyDescent="0.25">
      <c r="A237" s="18">
        <f>+A236+A231</f>
        <v>25569</v>
      </c>
      <c r="B237" s="7"/>
      <c r="C237" s="7"/>
      <c r="D237" s="13"/>
      <c r="E237" s="25" t="s">
        <v>304</v>
      </c>
      <c r="F237" s="7"/>
    </row>
    <row r="238" spans="1:6" ht="15.75" x14ac:dyDescent="0.25">
      <c r="A238" s="7"/>
      <c r="B238" s="7"/>
      <c r="C238" s="7"/>
      <c r="D238" s="13"/>
      <c r="E238" s="26" t="s">
        <v>305</v>
      </c>
      <c r="F238" s="22">
        <v>57</v>
      </c>
    </row>
    <row r="239" spans="1:6" ht="15.75" x14ac:dyDescent="0.25">
      <c r="A239" s="7"/>
      <c r="B239" s="7"/>
      <c r="C239" s="7"/>
      <c r="D239" s="13"/>
      <c r="E239" s="26" t="s">
        <v>306</v>
      </c>
      <c r="F239" s="23">
        <v>57.031999999999996</v>
      </c>
    </row>
    <row r="240" spans="1:6" ht="14.25" x14ac:dyDescent="0.2">
      <c r="A240" s="14">
        <f t="shared" ref="A240:A243" si="22">+B240*C240</f>
        <v>3900</v>
      </c>
      <c r="B240" s="15">
        <v>130</v>
      </c>
      <c r="C240" s="15">
        <v>30</v>
      </c>
      <c r="D240" s="11" t="s">
        <v>307</v>
      </c>
      <c r="E240" s="24" t="s">
        <v>308</v>
      </c>
      <c r="F240" s="16" t="s">
        <v>309</v>
      </c>
    </row>
    <row r="241" spans="1:6" ht="14.25" x14ac:dyDescent="0.2">
      <c r="A241" s="14">
        <f t="shared" si="22"/>
        <v>0</v>
      </c>
      <c r="B241" s="7"/>
      <c r="C241" s="7"/>
      <c r="D241" s="13"/>
      <c r="E241" s="24" t="s">
        <v>310</v>
      </c>
      <c r="F241" s="7"/>
    </row>
    <row r="242" spans="1:6" ht="14.25" x14ac:dyDescent="0.2">
      <c r="A242" s="14">
        <f t="shared" si="22"/>
        <v>0</v>
      </c>
      <c r="B242" s="7"/>
      <c r="C242" s="7"/>
      <c r="D242" s="13"/>
      <c r="E242" s="24" t="s">
        <v>311</v>
      </c>
      <c r="F242" s="7"/>
    </row>
    <row r="243" spans="1:6" ht="14.25" x14ac:dyDescent="0.2">
      <c r="A243" s="14">
        <f t="shared" si="22"/>
        <v>0</v>
      </c>
      <c r="B243" s="7"/>
      <c r="C243" s="7"/>
      <c r="D243" s="13"/>
      <c r="E243" s="24" t="s">
        <v>312</v>
      </c>
      <c r="F243" s="7"/>
    </row>
    <row r="244" spans="1:6" ht="15" x14ac:dyDescent="0.25">
      <c r="A244" s="18">
        <f>SUM(A240:A243)</f>
        <v>3900</v>
      </c>
      <c r="B244" s="7"/>
      <c r="C244" s="7"/>
      <c r="D244" s="13"/>
      <c r="E244" s="25" t="s">
        <v>313</v>
      </c>
      <c r="F244" s="7"/>
    </row>
    <row r="245" spans="1:6" ht="15.75" x14ac:dyDescent="0.25">
      <c r="A245" s="7"/>
      <c r="B245" s="7"/>
      <c r="C245" s="7"/>
      <c r="D245" s="13"/>
      <c r="E245" s="26" t="s">
        <v>314</v>
      </c>
      <c r="F245" s="23">
        <v>57.067</v>
      </c>
    </row>
    <row r="246" spans="1:6" ht="14.25" x14ac:dyDescent="0.2">
      <c r="A246" s="14">
        <f t="shared" ref="A246:A249" si="23">+B246*C246</f>
        <v>30000</v>
      </c>
      <c r="B246" s="14">
        <v>5000</v>
      </c>
      <c r="C246" s="15">
        <v>6</v>
      </c>
      <c r="D246" s="11" t="s">
        <v>315</v>
      </c>
      <c r="E246" s="24" t="s">
        <v>316</v>
      </c>
      <c r="F246" s="16" t="s">
        <v>317</v>
      </c>
    </row>
    <row r="247" spans="1:6" ht="14.25" x14ac:dyDescent="0.2">
      <c r="A247" s="14">
        <f t="shared" si="23"/>
        <v>0</v>
      </c>
      <c r="B247" s="7"/>
      <c r="C247" s="7"/>
      <c r="D247" s="13"/>
      <c r="E247" s="24" t="s">
        <v>318</v>
      </c>
      <c r="F247" s="7"/>
    </row>
    <row r="248" spans="1:6" ht="14.25" x14ac:dyDescent="0.2">
      <c r="A248" s="14">
        <f t="shared" si="23"/>
        <v>0</v>
      </c>
      <c r="B248" s="7"/>
      <c r="C248" s="7"/>
      <c r="D248" s="13"/>
      <c r="E248" s="24" t="s">
        <v>319</v>
      </c>
      <c r="F248" s="7"/>
    </row>
    <row r="249" spans="1:6" ht="14.25" x14ac:dyDescent="0.2">
      <c r="A249" s="14">
        <f t="shared" si="23"/>
        <v>0</v>
      </c>
      <c r="B249" s="7"/>
      <c r="C249" s="7"/>
      <c r="D249" s="13"/>
      <c r="E249" s="24" t="s">
        <v>320</v>
      </c>
      <c r="F249" s="7"/>
    </row>
    <row r="250" spans="1:6" ht="15" x14ac:dyDescent="0.25">
      <c r="A250" s="18">
        <f>SUM(A246:A249)</f>
        <v>30000</v>
      </c>
      <c r="B250" s="7"/>
      <c r="C250" s="7"/>
      <c r="D250" s="13"/>
      <c r="E250" s="25" t="s">
        <v>321</v>
      </c>
      <c r="F250" s="7"/>
    </row>
    <row r="251" spans="1:6" ht="15" x14ac:dyDescent="0.25">
      <c r="A251" s="18">
        <f>+A244+A250</f>
        <v>33900</v>
      </c>
      <c r="B251" s="7"/>
      <c r="C251" s="7"/>
      <c r="D251" s="13"/>
      <c r="E251" s="25" t="s">
        <v>322</v>
      </c>
      <c r="F251" s="7"/>
    </row>
    <row r="252" spans="1:6" ht="15.75" x14ac:dyDescent="0.25">
      <c r="A252" s="7"/>
      <c r="B252" s="7"/>
      <c r="C252" s="7"/>
      <c r="D252" s="7"/>
      <c r="E252" s="21">
        <v>96</v>
      </c>
      <c r="F252" s="22">
        <v>96</v>
      </c>
    </row>
    <row r="253" spans="1:6" ht="15.75" x14ac:dyDescent="0.25">
      <c r="A253" s="7"/>
      <c r="B253" s="7"/>
      <c r="C253" s="7"/>
      <c r="D253" s="7"/>
      <c r="E253" s="9" t="s">
        <v>323</v>
      </c>
      <c r="F253" s="23">
        <v>96.043999999999997</v>
      </c>
    </row>
    <row r="254" spans="1:6" ht="28.5" x14ac:dyDescent="0.2">
      <c r="A254" s="14">
        <f t="shared" ref="A254:A261" si="24">+B254*C254</f>
        <v>8700</v>
      </c>
      <c r="B254" s="15">
        <v>290</v>
      </c>
      <c r="C254" s="15">
        <v>30</v>
      </c>
      <c r="D254" s="16" t="s">
        <v>324</v>
      </c>
      <c r="E254" s="11" t="s">
        <v>325</v>
      </c>
      <c r="F254" s="17" t="s">
        <v>326</v>
      </c>
    </row>
    <row r="255" spans="1:6" ht="14.25" x14ac:dyDescent="0.2">
      <c r="A255" s="14">
        <f t="shared" si="24"/>
        <v>0</v>
      </c>
      <c r="B255" s="7"/>
      <c r="C255" s="7"/>
      <c r="D255" s="7"/>
      <c r="E255" s="16" t="s">
        <v>327</v>
      </c>
      <c r="F255" s="12"/>
    </row>
    <row r="256" spans="1:6" ht="14.25" x14ac:dyDescent="0.2">
      <c r="A256" s="14">
        <f t="shared" si="24"/>
        <v>0</v>
      </c>
      <c r="B256" s="7"/>
      <c r="C256" s="7"/>
      <c r="D256" s="7"/>
      <c r="E256" s="16" t="s">
        <v>328</v>
      </c>
      <c r="F256" s="12"/>
    </row>
    <row r="257" spans="1:6" ht="14.25" x14ac:dyDescent="0.2">
      <c r="A257" s="14">
        <f t="shared" si="24"/>
        <v>0</v>
      </c>
      <c r="B257" s="7"/>
      <c r="C257" s="7"/>
      <c r="D257" s="7"/>
      <c r="E257" s="16" t="s">
        <v>329</v>
      </c>
      <c r="F257" s="12"/>
    </row>
    <row r="258" spans="1:6" ht="14.25" x14ac:dyDescent="0.2">
      <c r="A258" s="14">
        <f t="shared" si="24"/>
        <v>0</v>
      </c>
      <c r="B258" s="7"/>
      <c r="C258" s="7"/>
      <c r="D258" s="7"/>
      <c r="E258" s="16" t="s">
        <v>330</v>
      </c>
      <c r="F258" s="12"/>
    </row>
    <row r="259" spans="1:6" ht="14.25" x14ac:dyDescent="0.2">
      <c r="A259" s="14">
        <f t="shared" si="24"/>
        <v>0</v>
      </c>
      <c r="B259" s="7"/>
      <c r="C259" s="7"/>
      <c r="D259" s="7"/>
      <c r="E259" s="16" t="s">
        <v>331</v>
      </c>
      <c r="F259" s="12"/>
    </row>
    <row r="260" spans="1:6" ht="14.25" x14ac:dyDescent="0.2">
      <c r="A260" s="14">
        <f t="shared" si="24"/>
        <v>0</v>
      </c>
      <c r="B260" s="7"/>
      <c r="C260" s="7"/>
      <c r="D260" s="7"/>
      <c r="E260" s="16" t="s">
        <v>332</v>
      </c>
      <c r="F260" s="12"/>
    </row>
    <row r="261" spans="1:6" ht="14.25" x14ac:dyDescent="0.2">
      <c r="A261" s="14">
        <f t="shared" si="24"/>
        <v>0</v>
      </c>
      <c r="B261" s="7"/>
      <c r="C261" s="7"/>
      <c r="D261" s="7"/>
      <c r="E261" s="13"/>
      <c r="F261" s="12"/>
    </row>
    <row r="262" spans="1:6" ht="15" x14ac:dyDescent="0.25">
      <c r="A262" s="18">
        <f>SUM(A254:A261)</f>
        <v>8700</v>
      </c>
      <c r="B262" s="7"/>
      <c r="C262" s="7"/>
      <c r="D262" s="7"/>
      <c r="E262" s="5" t="s">
        <v>333</v>
      </c>
      <c r="F262" s="12"/>
    </row>
    <row r="263" spans="1:6" ht="15.75" x14ac:dyDescent="0.25">
      <c r="A263" s="7"/>
      <c r="B263" s="7"/>
      <c r="C263" s="7"/>
      <c r="D263" s="7"/>
      <c r="E263" s="8" t="s">
        <v>334</v>
      </c>
      <c r="F263" s="10">
        <v>96.099000000000004</v>
      </c>
    </row>
    <row r="264" spans="1:6" ht="28.5" x14ac:dyDescent="0.2">
      <c r="A264" s="14">
        <f t="shared" ref="A264:A269" si="25">+B264*C264</f>
        <v>70000</v>
      </c>
      <c r="B264" s="14">
        <v>70000</v>
      </c>
      <c r="C264" s="15">
        <v>1</v>
      </c>
      <c r="D264" s="16" t="s">
        <v>335</v>
      </c>
      <c r="E264" s="11" t="s">
        <v>336</v>
      </c>
      <c r="F264" s="17" t="s">
        <v>337</v>
      </c>
    </row>
    <row r="265" spans="1:6" ht="14.25" x14ac:dyDescent="0.2">
      <c r="A265" s="14">
        <f t="shared" si="25"/>
        <v>0</v>
      </c>
      <c r="B265" s="7"/>
      <c r="C265" s="7"/>
      <c r="D265" s="7"/>
      <c r="E265" s="16" t="s">
        <v>338</v>
      </c>
      <c r="F265" s="12"/>
    </row>
    <row r="266" spans="1:6" ht="14.25" x14ac:dyDescent="0.2">
      <c r="A266" s="14">
        <f t="shared" si="25"/>
        <v>0</v>
      </c>
      <c r="B266" s="7"/>
      <c r="C266" s="7"/>
      <c r="D266" s="7"/>
      <c r="E266" s="16" t="s">
        <v>339</v>
      </c>
      <c r="F266" s="12"/>
    </row>
    <row r="267" spans="1:6" ht="14.25" x14ac:dyDescent="0.2">
      <c r="A267" s="14">
        <f t="shared" si="25"/>
        <v>0</v>
      </c>
      <c r="B267" s="7"/>
      <c r="C267" s="7"/>
      <c r="D267" s="7"/>
      <c r="E267" s="7"/>
      <c r="F267" s="12"/>
    </row>
    <row r="268" spans="1:6" ht="14.25" x14ac:dyDescent="0.2">
      <c r="A268" s="14">
        <f t="shared" si="25"/>
        <v>0</v>
      </c>
      <c r="B268" s="7"/>
      <c r="C268" s="7"/>
      <c r="D268" s="7"/>
      <c r="E268" s="16" t="s">
        <v>340</v>
      </c>
      <c r="F268" s="12"/>
    </row>
    <row r="269" spans="1:6" ht="14.25" x14ac:dyDescent="0.2">
      <c r="A269" s="14">
        <f t="shared" si="25"/>
        <v>0</v>
      </c>
      <c r="B269" s="7"/>
      <c r="C269" s="7"/>
      <c r="D269" s="7"/>
      <c r="E269" s="16" t="s">
        <v>341</v>
      </c>
      <c r="F269" s="12"/>
    </row>
    <row r="270" spans="1:6" x14ac:dyDescent="0.2">
      <c r="A270" s="7"/>
      <c r="B270" s="7"/>
      <c r="C270" s="7"/>
      <c r="D270" s="7"/>
      <c r="E270" s="13"/>
      <c r="F270" s="12"/>
    </row>
    <row r="271" spans="1:6" ht="15" x14ac:dyDescent="0.25">
      <c r="A271" s="18">
        <f>SUM(A264:A270)</f>
        <v>70000</v>
      </c>
      <c r="B271" s="4"/>
      <c r="C271" s="7"/>
      <c r="D271" s="7"/>
      <c r="E271" s="4" t="s">
        <v>342</v>
      </c>
      <c r="F271" s="12"/>
    </row>
    <row r="272" spans="1:6" ht="15" x14ac:dyDescent="0.25">
      <c r="A272" s="18">
        <f>+A271+A262</f>
        <v>78700</v>
      </c>
      <c r="B272" s="4"/>
      <c r="C272" s="7"/>
      <c r="D272" s="7"/>
      <c r="E272" s="4" t="s">
        <v>343</v>
      </c>
      <c r="F272" s="12"/>
    </row>
    <row r="273" spans="1:6" x14ac:dyDescent="0.2">
      <c r="A273" s="7"/>
      <c r="B273" s="7"/>
      <c r="C273" s="7"/>
      <c r="D273" s="7"/>
      <c r="E273" s="13"/>
      <c r="F273" s="12"/>
    </row>
    <row r="274" spans="1:6" ht="18" x14ac:dyDescent="0.25">
      <c r="A274" s="14">
        <f t="shared" ref="A274:A280" si="26">+B274*C274</f>
        <v>0</v>
      </c>
      <c r="B274" s="7"/>
      <c r="C274" s="7"/>
      <c r="D274" s="7"/>
      <c r="E274" s="32" t="s">
        <v>368</v>
      </c>
      <c r="F274" s="31">
        <v>13</v>
      </c>
    </row>
    <row r="275" spans="1:6" ht="18" x14ac:dyDescent="0.25">
      <c r="A275" s="14">
        <f t="shared" si="26"/>
        <v>0</v>
      </c>
      <c r="B275" s="7">
        <v>2450</v>
      </c>
      <c r="C275" s="7"/>
      <c r="D275" s="7" t="s">
        <v>378</v>
      </c>
      <c r="E275" s="32" t="s">
        <v>377</v>
      </c>
      <c r="F275" s="31" t="s">
        <v>370</v>
      </c>
    </row>
    <row r="276" spans="1:6" ht="18" x14ac:dyDescent="0.25">
      <c r="A276" s="14">
        <f t="shared" si="26"/>
        <v>1440</v>
      </c>
      <c r="B276" s="7">
        <v>360</v>
      </c>
      <c r="C276" s="7">
        <v>4</v>
      </c>
      <c r="D276" s="7" t="s">
        <v>379</v>
      </c>
      <c r="E276" s="32" t="s">
        <v>372</v>
      </c>
      <c r="F276" s="31" t="s">
        <v>371</v>
      </c>
    </row>
    <row r="277" spans="1:6" ht="18" x14ac:dyDescent="0.25">
      <c r="A277" s="14">
        <f t="shared" si="26"/>
        <v>32800</v>
      </c>
      <c r="B277" s="7">
        <v>410</v>
      </c>
      <c r="C277" s="7">
        <v>80</v>
      </c>
      <c r="D277" s="7" t="s">
        <v>376</v>
      </c>
      <c r="E277" s="32" t="s">
        <v>374</v>
      </c>
      <c r="F277" s="31" t="s">
        <v>373</v>
      </c>
    </row>
    <row r="278" spans="1:6" ht="18" x14ac:dyDescent="0.25">
      <c r="A278" s="14">
        <f t="shared" si="26"/>
        <v>660</v>
      </c>
      <c r="B278" s="7">
        <v>330</v>
      </c>
      <c r="C278" s="7">
        <v>2</v>
      </c>
      <c r="D278" s="7" t="s">
        <v>379</v>
      </c>
      <c r="E278" s="32" t="s">
        <v>381</v>
      </c>
      <c r="F278" s="31" t="s">
        <v>380</v>
      </c>
    </row>
    <row r="279" spans="1:6" ht="18" x14ac:dyDescent="0.25">
      <c r="A279" s="14">
        <f t="shared" si="26"/>
        <v>5790</v>
      </c>
      <c r="B279" s="7">
        <v>57.9</v>
      </c>
      <c r="C279" s="7">
        <v>100</v>
      </c>
      <c r="D279" s="7" t="s">
        <v>383</v>
      </c>
      <c r="E279" s="32" t="s">
        <v>384</v>
      </c>
      <c r="F279" s="31" t="s">
        <v>382</v>
      </c>
    </row>
    <row r="280" spans="1:6" ht="18" x14ac:dyDescent="0.25">
      <c r="A280" s="14">
        <f t="shared" si="26"/>
        <v>11500</v>
      </c>
      <c r="B280" s="7">
        <v>115</v>
      </c>
      <c r="C280" s="7">
        <v>100</v>
      </c>
      <c r="D280" s="7" t="s">
        <v>383</v>
      </c>
      <c r="E280" s="32" t="s">
        <v>386</v>
      </c>
      <c r="F280" s="31" t="s">
        <v>385</v>
      </c>
    </row>
    <row r="281" spans="1:6" ht="18" x14ac:dyDescent="0.25">
      <c r="A281" s="14">
        <f t="shared" ref="A281:A292" si="27">+B281*C281</f>
        <v>10650</v>
      </c>
      <c r="B281" s="7">
        <v>3550</v>
      </c>
      <c r="C281" s="7">
        <v>3</v>
      </c>
      <c r="D281" s="7" t="s">
        <v>379</v>
      </c>
      <c r="E281" s="32" t="s">
        <v>388</v>
      </c>
      <c r="F281" s="31" t="s">
        <v>387</v>
      </c>
    </row>
    <row r="282" spans="1:6" ht="18" x14ac:dyDescent="0.25">
      <c r="A282" s="14">
        <f t="shared" si="27"/>
        <v>43200</v>
      </c>
      <c r="B282" s="7">
        <v>7200</v>
      </c>
      <c r="C282" s="7">
        <v>6</v>
      </c>
      <c r="D282" s="7" t="s">
        <v>375</v>
      </c>
      <c r="E282" s="32" t="s">
        <v>390</v>
      </c>
      <c r="F282" s="31" t="s">
        <v>389</v>
      </c>
    </row>
    <row r="283" spans="1:6" ht="18" x14ac:dyDescent="0.25">
      <c r="A283" s="14">
        <f t="shared" si="27"/>
        <v>7260</v>
      </c>
      <c r="B283" s="7">
        <v>2420</v>
      </c>
      <c r="C283" s="7">
        <v>3</v>
      </c>
      <c r="D283" s="7" t="s">
        <v>379</v>
      </c>
      <c r="E283" s="32" t="s">
        <v>391</v>
      </c>
      <c r="F283" s="31" t="s">
        <v>392</v>
      </c>
    </row>
    <row r="284" spans="1:6" ht="18" x14ac:dyDescent="0.25">
      <c r="A284" s="14">
        <f t="shared" si="27"/>
        <v>3480</v>
      </c>
      <c r="B284" s="7">
        <v>580</v>
      </c>
      <c r="C284" s="7">
        <v>6</v>
      </c>
      <c r="D284" s="7" t="s">
        <v>379</v>
      </c>
      <c r="E284" s="32" t="s">
        <v>393</v>
      </c>
      <c r="F284" s="31" t="s">
        <v>394</v>
      </c>
    </row>
    <row r="285" spans="1:6" ht="18" x14ac:dyDescent="0.25">
      <c r="A285" s="14">
        <f t="shared" si="27"/>
        <v>16200</v>
      </c>
      <c r="B285" s="7">
        <v>16200</v>
      </c>
      <c r="C285" s="7">
        <v>1</v>
      </c>
      <c r="D285" s="7" t="s">
        <v>375</v>
      </c>
      <c r="E285" s="32" t="s">
        <v>395</v>
      </c>
      <c r="F285" s="31" t="s">
        <v>396</v>
      </c>
    </row>
    <row r="286" spans="1:6" ht="18" x14ac:dyDescent="0.25">
      <c r="A286" s="14">
        <f t="shared" si="27"/>
        <v>1254</v>
      </c>
      <c r="B286" s="7">
        <v>3.8</v>
      </c>
      <c r="C286" s="7">
        <v>330</v>
      </c>
      <c r="D286" s="7" t="s">
        <v>37</v>
      </c>
      <c r="E286" s="32" t="s">
        <v>397</v>
      </c>
      <c r="F286" s="31" t="s">
        <v>398</v>
      </c>
    </row>
    <row r="287" spans="1:6" ht="18" x14ac:dyDescent="0.25">
      <c r="A287" s="14">
        <f t="shared" si="27"/>
        <v>49500</v>
      </c>
      <c r="B287" s="7">
        <v>150</v>
      </c>
      <c r="C287" s="7">
        <v>330</v>
      </c>
      <c r="D287" s="7" t="s">
        <v>400</v>
      </c>
      <c r="E287" s="32" t="s">
        <v>399</v>
      </c>
      <c r="F287" s="31" t="s">
        <v>401</v>
      </c>
    </row>
    <row r="288" spans="1:6" ht="18" x14ac:dyDescent="0.25">
      <c r="A288" s="14">
        <f t="shared" si="27"/>
        <v>0</v>
      </c>
      <c r="B288" s="7"/>
      <c r="C288" s="7"/>
      <c r="D288" s="7"/>
      <c r="E288" s="32"/>
      <c r="F288" s="31"/>
    </row>
    <row r="289" spans="1:6" ht="18" x14ac:dyDescent="0.25">
      <c r="A289" s="14">
        <f t="shared" si="27"/>
        <v>0</v>
      </c>
      <c r="B289" s="7"/>
      <c r="C289" s="7"/>
      <c r="D289" s="7"/>
      <c r="E289" s="32"/>
      <c r="F289" s="31"/>
    </row>
    <row r="290" spans="1:6" ht="18" x14ac:dyDescent="0.25">
      <c r="A290" s="14">
        <f t="shared" si="27"/>
        <v>0</v>
      </c>
      <c r="B290" s="7"/>
      <c r="C290" s="7"/>
      <c r="D290" s="7"/>
      <c r="E290" s="32"/>
      <c r="F290" s="31"/>
    </row>
    <row r="291" spans="1:6" ht="18" x14ac:dyDescent="0.25">
      <c r="A291" s="14">
        <f t="shared" si="27"/>
        <v>0</v>
      </c>
      <c r="B291" s="7"/>
      <c r="C291" s="7"/>
      <c r="D291" s="7"/>
      <c r="E291" s="32"/>
      <c r="F291" s="31"/>
    </row>
    <row r="292" spans="1:6" ht="14.25" x14ac:dyDescent="0.2">
      <c r="A292" s="14">
        <f t="shared" si="27"/>
        <v>0</v>
      </c>
      <c r="B292" s="7"/>
      <c r="C292" s="7"/>
      <c r="D292" s="7"/>
      <c r="E292" s="13"/>
      <c r="F292" s="12"/>
    </row>
    <row r="293" spans="1:6" ht="15" x14ac:dyDescent="0.25">
      <c r="A293" s="18">
        <f>SUM(A281:A292)</f>
        <v>131544</v>
      </c>
      <c r="B293" s="7"/>
      <c r="C293" s="7"/>
      <c r="D293" s="7"/>
      <c r="E293" s="4" t="s">
        <v>344</v>
      </c>
      <c r="F293" s="12"/>
    </row>
    <row r="294" spans="1:6" ht="15.75" x14ac:dyDescent="0.25">
      <c r="A294" s="18"/>
      <c r="B294" s="7"/>
      <c r="C294" s="7"/>
      <c r="D294" s="7"/>
      <c r="E294" s="27" t="s">
        <v>345</v>
      </c>
      <c r="F294" s="12"/>
    </row>
    <row r="295" spans="1:6" x14ac:dyDescent="0.2">
      <c r="A295" s="7"/>
      <c r="B295" s="7"/>
      <c r="C295" s="7"/>
      <c r="D295" s="7"/>
      <c r="E295" s="13"/>
      <c r="F295" s="12"/>
    </row>
    <row r="296" spans="1:6" ht="15" x14ac:dyDescent="0.25">
      <c r="A296" s="18">
        <f>+A38</f>
        <v>672450</v>
      </c>
      <c r="B296" s="7"/>
      <c r="C296" s="4" t="s">
        <v>346</v>
      </c>
      <c r="D296" s="7"/>
      <c r="E296" s="5" t="s">
        <v>347</v>
      </c>
      <c r="F296" s="12"/>
    </row>
    <row r="297" spans="1:6" ht="15" x14ac:dyDescent="0.25">
      <c r="A297" s="18">
        <f>+A51</f>
        <v>7200</v>
      </c>
      <c r="B297" s="7"/>
      <c r="C297" s="4" t="s">
        <v>348</v>
      </c>
      <c r="D297" s="7"/>
      <c r="E297" s="5" t="s">
        <v>349</v>
      </c>
      <c r="F297" s="12"/>
    </row>
    <row r="298" spans="1:6" ht="15" x14ac:dyDescent="0.25">
      <c r="A298" s="18">
        <f>+A122</f>
        <v>219416</v>
      </c>
      <c r="B298" s="7"/>
      <c r="C298" s="4" t="s">
        <v>350</v>
      </c>
      <c r="D298" s="7"/>
      <c r="E298" s="5" t="s">
        <v>351</v>
      </c>
      <c r="F298" s="12"/>
    </row>
    <row r="299" spans="1:6" ht="15" x14ac:dyDescent="0.25">
      <c r="A299" s="18">
        <f>+A135</f>
        <v>0</v>
      </c>
      <c r="B299" s="7"/>
      <c r="C299" s="4" t="s">
        <v>352</v>
      </c>
      <c r="D299" s="7"/>
      <c r="E299" s="28">
        <v>30</v>
      </c>
      <c r="F299" s="12"/>
    </row>
    <row r="300" spans="1:6" ht="15" x14ac:dyDescent="0.25">
      <c r="A300" s="18">
        <f>+A179</f>
        <v>78</v>
      </c>
      <c r="B300" s="7"/>
      <c r="C300" s="4" t="s">
        <v>353</v>
      </c>
      <c r="D300" s="7"/>
      <c r="E300" s="28">
        <v>40</v>
      </c>
      <c r="F300" s="12"/>
    </row>
    <row r="301" spans="1:6" ht="15" x14ac:dyDescent="0.25">
      <c r="A301" s="18">
        <f>+A161</f>
        <v>187000</v>
      </c>
      <c r="B301" s="7"/>
      <c r="C301" s="4" t="s">
        <v>354</v>
      </c>
      <c r="D301" s="7"/>
      <c r="E301" s="28">
        <v>41</v>
      </c>
      <c r="F301" s="12"/>
    </row>
    <row r="302" spans="1:6" ht="15" x14ac:dyDescent="0.25">
      <c r="A302" s="18">
        <f>+A195</f>
        <v>18028</v>
      </c>
      <c r="B302" s="7"/>
      <c r="C302" s="4" t="s">
        <v>355</v>
      </c>
      <c r="D302" s="7"/>
      <c r="E302" s="28">
        <v>42</v>
      </c>
      <c r="F302" s="12"/>
    </row>
    <row r="303" spans="1:6" ht="15" x14ac:dyDescent="0.25">
      <c r="A303" s="18">
        <f>+A220</f>
        <v>199520</v>
      </c>
      <c r="B303" s="7"/>
      <c r="C303" s="4" t="s">
        <v>356</v>
      </c>
      <c r="E303" s="28">
        <v>44</v>
      </c>
      <c r="F303" s="12"/>
    </row>
    <row r="304" spans="1:6" ht="15" x14ac:dyDescent="0.25">
      <c r="A304" s="18">
        <f>+A237</f>
        <v>25569</v>
      </c>
      <c r="B304" s="7"/>
      <c r="C304" s="4" t="s">
        <v>357</v>
      </c>
      <c r="D304" s="7"/>
      <c r="E304" s="28">
        <v>51</v>
      </c>
      <c r="F304" s="12"/>
    </row>
    <row r="305" spans="1:6" ht="15" x14ac:dyDescent="0.25">
      <c r="A305" s="18">
        <f>+A251</f>
        <v>33900</v>
      </c>
      <c r="B305" s="7"/>
      <c r="C305" s="4" t="s">
        <v>358</v>
      </c>
      <c r="D305" s="7"/>
      <c r="E305" s="28">
        <v>57</v>
      </c>
      <c r="F305" s="12"/>
    </row>
    <row r="306" spans="1:6" ht="15" x14ac:dyDescent="0.25">
      <c r="A306" s="18">
        <f>+A272</f>
        <v>78700</v>
      </c>
      <c r="B306" s="7"/>
      <c r="C306" s="4">
        <v>96</v>
      </c>
      <c r="D306" s="29"/>
      <c r="E306" s="28">
        <v>96</v>
      </c>
      <c r="F306" s="12"/>
    </row>
    <row r="307" spans="1:6" ht="15" x14ac:dyDescent="0.25">
      <c r="A307" s="18">
        <f>+A293</f>
        <v>131544</v>
      </c>
      <c r="B307" s="7"/>
      <c r="C307" s="4">
        <v>13</v>
      </c>
      <c r="D307" s="29"/>
      <c r="E307" s="28">
        <v>13</v>
      </c>
      <c r="F307" s="12"/>
    </row>
    <row r="308" spans="1:6" ht="15" x14ac:dyDescent="0.25">
      <c r="A308" s="18">
        <f>SUM(A296:A307)</f>
        <v>1573405</v>
      </c>
      <c r="B308" s="7"/>
      <c r="C308" s="4" t="s">
        <v>359</v>
      </c>
      <c r="D308" s="7"/>
      <c r="E308" s="13"/>
      <c r="F308" s="12"/>
    </row>
    <row r="309" spans="1:6" ht="15" x14ac:dyDescent="0.25">
      <c r="A309" s="18">
        <f>+A308*B309</f>
        <v>267478.85000000003</v>
      </c>
      <c r="B309" s="30">
        <v>0.17</v>
      </c>
      <c r="C309" s="16" t="s">
        <v>360</v>
      </c>
      <c r="D309" s="7"/>
      <c r="E309" s="13"/>
      <c r="F309" s="12"/>
    </row>
    <row r="310" spans="1:6" ht="15" x14ac:dyDescent="0.25">
      <c r="A310" s="18">
        <f>+A309+A308</f>
        <v>1840883.85</v>
      </c>
      <c r="B310" s="7"/>
      <c r="C310" s="4" t="s">
        <v>361</v>
      </c>
      <c r="D310" s="7"/>
      <c r="E310" s="13"/>
      <c r="F310" s="12"/>
    </row>
    <row r="311" spans="1:6" ht="15" x14ac:dyDescent="0.2">
      <c r="A311" s="7"/>
      <c r="B311" s="7"/>
      <c r="C311" s="7"/>
      <c r="D311" s="7"/>
      <c r="E311" s="5" t="s">
        <v>362</v>
      </c>
      <c r="F311" s="12"/>
    </row>
    <row r="312" spans="1:6" ht="15" x14ac:dyDescent="0.25">
      <c r="A312" s="7"/>
      <c r="B312" s="4" t="s">
        <v>363</v>
      </c>
      <c r="C312" s="7"/>
      <c r="D312" s="7"/>
      <c r="E312" s="5" t="s">
        <v>364</v>
      </c>
      <c r="F312" s="1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מגרש 8</vt:lpstr>
      <vt:lpstr>Sheet2</vt:lpstr>
      <vt:lpstr>Sheet3</vt:lpstr>
    </vt:vector>
  </TitlesOfParts>
  <Company>Investintech.com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A2E_Engine</dc:creator>
  <cp:lastModifiedBy>Alon Bashan</cp:lastModifiedBy>
  <dcterms:created xsi:type="dcterms:W3CDTF">2022-07-20T14:29:40Z</dcterms:created>
  <dcterms:modified xsi:type="dcterms:W3CDTF">2022-07-21T05:07:32Z</dcterms:modified>
</cp:coreProperties>
</file>