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filterPrivacy="1"/>
  <xr:revisionPtr revIDLastSave="0" documentId="13_ncr:1_{78684A1C-9255-44E7-ADBB-E38B322A016C}" xr6:coauthVersionLast="45" xr6:coauthVersionMax="45" xr10:uidLastSave="{00000000-0000-0000-0000-000000000000}"/>
  <bookViews>
    <workbookView xWindow="-120" yWindow="-120" windowWidth="29040" windowHeight="15840" xr2:uid="{00000000-000D-0000-FFFF-FFFF00000000}"/>
  </bookViews>
  <sheets>
    <sheet name="Sheet1" sheetId="1" r:id="rId1"/>
  </sheets>
  <definedNames>
    <definedName name="_xlnm._FilterDatabase" localSheetId="0" hidden="1">Sheet1!$A$2:$I$37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37" i="1" l="1"/>
  <c r="F24" i="1"/>
  <c r="H24" i="1"/>
  <c r="H31" i="1" l="1"/>
  <c r="F31" i="1"/>
  <c r="H30" i="1"/>
  <c r="F30" i="1"/>
  <c r="H27" i="1" l="1"/>
  <c r="F27" i="1"/>
  <c r="H25" i="1"/>
  <c r="H19" i="1"/>
  <c r="H18" i="1"/>
  <c r="F25" i="1" l="1"/>
  <c r="B34" i="1" l="1"/>
  <c r="F15" i="1"/>
  <c r="F29" i="1" l="1"/>
  <c r="F28" i="1"/>
  <c r="F26" i="1"/>
  <c r="F23" i="1"/>
  <c r="F22" i="1"/>
  <c r="F21" i="1"/>
  <c r="F20" i="1"/>
  <c r="E35" i="1" l="1"/>
  <c r="B35" i="1"/>
  <c r="H29" i="1" l="1"/>
  <c r="H28" i="1"/>
  <c r="H26" i="1"/>
  <c r="H23" i="1"/>
  <c r="H22" i="1"/>
  <c r="H21" i="1"/>
  <c r="H20" i="1"/>
  <c r="F14" i="1"/>
  <c r="F13" i="1"/>
  <c r="F12" i="1"/>
  <c r="F11" i="1"/>
  <c r="F10" i="1"/>
  <c r="F9" i="1"/>
  <c r="H15" i="1"/>
  <c r="H14" i="1"/>
  <c r="H13" i="1"/>
  <c r="H12" i="1"/>
  <c r="H11" i="1"/>
  <c r="H10" i="1"/>
  <c r="H9" i="1"/>
  <c r="H8" i="1"/>
  <c r="F8" i="1"/>
  <c r="F35" i="1"/>
  <c r="B33" i="1"/>
  <c r="F3" i="1"/>
  <c r="F4" i="1"/>
  <c r="F5" i="1"/>
  <c r="H3" i="1"/>
  <c r="H4" i="1"/>
  <c r="H5" i="1"/>
  <c r="H35" i="1" l="1"/>
  <c r="H33" i="1"/>
  <c r="H34" i="1"/>
  <c r="E33" i="1"/>
  <c r="F33" i="1" s="1"/>
  <c r="E34" i="1"/>
  <c r="F34" i="1" s="1"/>
  <c r="F36" i="1" l="1"/>
  <c r="H36" i="1"/>
</calcChain>
</file>

<file path=xl/sharedStrings.xml><?xml version="1.0" encoding="utf-8"?>
<sst xmlns="http://schemas.openxmlformats.org/spreadsheetml/2006/main" count="104" uniqueCount="53">
  <si>
    <t>סעיף מספר</t>
  </si>
  <si>
    <t>תיאור הפריט הנדרש</t>
  </si>
  <si>
    <t>מחיר יח' בהצעת המחיר</t>
  </si>
  <si>
    <t>מחיר כולל בהצעת המחיר</t>
  </si>
  <si>
    <t>כמות בפועל</t>
  </si>
  <si>
    <t>יח' מדידה</t>
  </si>
  <si>
    <t>כמות בהצעת המחיר</t>
  </si>
  <si>
    <t>מחיר כולל לפי כמות בפועל</t>
  </si>
  <si>
    <t>קומפלט</t>
  </si>
  <si>
    <t>אספקה, חיווט והתקנה של קורא קירבה משולב עם קורא ביומטרי כמוגדר, כולל חיבורו למנעול מכל סוג שהוא</t>
  </si>
  <si>
    <t>התחברות כולל חיווט למנעול מכל סוג שהוא</t>
  </si>
  <si>
    <t>הכנות מפות אתר וסימון רכיבי גילוי עבור אזורי גילוי על גבי מפות רקע שיסופקו ע"י המזמין(כל הרחבה של רכיבי גילוי נוספים ורכזות נסופות יבוצעו במחיר זהה לכל אורך תקופת הבדק ובכל שנה נוספת בה ייחתם עם הקבלן הסכם תחזוקה)</t>
  </si>
  <si>
    <t>יח'</t>
  </si>
  <si>
    <t>הערות</t>
  </si>
  <si>
    <t>סיכום</t>
  </si>
  <si>
    <t xml:space="preserve">אספקת ותכנות רכזת פריצה PROSYS128 מתוצרת ריסקו עם 16 אזורי גילוי, KEYBOARD כותב עברית, סוללת גבוי 7AH, ממיר לרשת IP </t>
  </si>
  <si>
    <t>אספקת סוללת גבוי 17AH</t>
  </si>
  <si>
    <t>יח</t>
  </si>
  <si>
    <t>אספקה, חווט והתקנה של גלאי משולב תקרתי</t>
  </si>
  <si>
    <t>אספקה, חווט והתקנה של גלאי פסיבי תקרתי</t>
  </si>
  <si>
    <t>מטר</t>
  </si>
  <si>
    <t>אספקה, חווט והתקנה של מפסק מגנטי HEAVY  DUTY HIGH SECURITY</t>
  </si>
  <si>
    <t>אספקה, חווט והתקנה של צופר + נצנץ מותאם לתנאי חוץ מוגן הקצפה עם סוללת גבוי פנימית</t>
  </si>
  <si>
    <t>אספקה והכנת אפליקציה גראפית עבור הוספת רכיב מכל סוג שהוא בתוכנת מע' הפריצה כולל הלוגיקה הנדרשת</t>
  </si>
  <si>
    <t>סה"כ</t>
  </si>
  <si>
    <t>אספקה והתקנה של כרטיס הרחבת אזורים ל-8 אזורי גילוי</t>
  </si>
  <si>
    <r>
      <t xml:space="preserve">אספקת והתקנת תעלת PVC 120x60 </t>
    </r>
    <r>
      <rPr>
        <b/>
        <sz val="11"/>
        <color theme="1"/>
        <rFont val="Calibri"/>
        <family val="2"/>
        <scheme val="minor"/>
      </rPr>
      <t>(לפי הצעת מחיר)</t>
    </r>
  </si>
  <si>
    <t>כתב כמויות חוזה סעיף 5 מבנה א' תחתון - הצעת מחיר</t>
  </si>
  <si>
    <t>השלמת אביזרים לכתב כמויות לפי מחירון משהב"ט + הצעות מחיר מאושרות מבנה א' תחתון - הצעת מחיר</t>
  </si>
  <si>
    <t>בקר + 3 קוראים</t>
  </si>
  <si>
    <t>לפי כמות אביזרי קצה</t>
  </si>
  <si>
    <t>כולל כבילה</t>
  </si>
  <si>
    <r>
      <t>אספקת והתקנת לוח מקשים נוסף לרכזת פריצה</t>
    </r>
    <r>
      <rPr>
        <b/>
        <sz val="11"/>
        <color theme="1"/>
        <rFont val="Calibri"/>
        <family val="2"/>
        <scheme val="minor"/>
      </rPr>
      <t xml:space="preserve"> (סעיף מחירון 2300024)</t>
    </r>
  </si>
  <si>
    <r>
      <t xml:space="preserve">אספקת והתקנת לחצן פתיחה לדלת מבוקרת </t>
    </r>
    <r>
      <rPr>
        <b/>
        <sz val="11"/>
        <color theme="1"/>
        <rFont val="Calibri"/>
        <family val="2"/>
        <scheme val="minor"/>
      </rPr>
      <t>(סעיף מחירון 2300048)</t>
    </r>
  </si>
  <si>
    <r>
      <t xml:space="preserve">אספקת והתקנת לחצן שבירה לפתיחה בחירום לדלת מבוקרת </t>
    </r>
    <r>
      <rPr>
        <b/>
        <sz val="11"/>
        <color theme="1"/>
        <rFont val="Calibri"/>
        <family val="2"/>
        <scheme val="minor"/>
      </rPr>
      <t>(סעיף מחירון 2300047)</t>
    </r>
  </si>
  <si>
    <r>
      <t xml:space="preserve">אספקת והתקנת מנעול אלקטרו מגנטי 300 ק"ג לדלת מבוקרת </t>
    </r>
    <r>
      <rPr>
        <b/>
        <sz val="11"/>
        <color theme="1"/>
        <rFont val="Calibri"/>
        <family val="2"/>
        <scheme val="minor"/>
      </rPr>
      <t>(סעיף מחירון 2300041)</t>
    </r>
  </si>
  <si>
    <r>
      <t xml:space="preserve">אספקת והתקנת צנרת מתכתי בקוטר עד 25ממ </t>
    </r>
    <r>
      <rPr>
        <b/>
        <sz val="11"/>
        <color theme="1"/>
        <rFont val="Calibri"/>
        <family val="2"/>
        <scheme val="minor"/>
      </rPr>
      <t>(לפי סעיף מחירון 2300095)</t>
    </r>
  </si>
  <si>
    <r>
      <t xml:space="preserve">אספקת והתקנת כבל שזור 6x6005 </t>
    </r>
    <r>
      <rPr>
        <b/>
        <sz val="11"/>
        <color theme="1"/>
        <rFont val="Calibri"/>
        <family val="2"/>
        <scheme val="minor"/>
      </rPr>
      <t>(לפי סעיף מחירון 2300088)</t>
    </r>
  </si>
  <si>
    <t xml:space="preserve">השלמת אביזרים לכתב כמויות (לפי חוזה) מבנה א' תחתון - הצעת מחיר </t>
  </si>
  <si>
    <r>
      <t>אספקת והתקנת מפסק מגנטי כבד (</t>
    </r>
    <r>
      <rPr>
        <b/>
        <sz val="11"/>
        <color theme="1"/>
        <rFont val="Calibri"/>
        <family val="2"/>
        <scheme val="minor"/>
      </rPr>
      <t>לפי סעיף מחירון 2300031)</t>
    </r>
  </si>
  <si>
    <t>צופר חיצוני  בודד לכל המתחם</t>
  </si>
  <si>
    <r>
      <t xml:space="preserve">ארון תקשורת לבקר כולל ספק כח ומצבר גיבוי גודל 80X80 </t>
    </r>
    <r>
      <rPr>
        <b/>
        <sz val="11"/>
        <color theme="1"/>
        <rFont val="Calibri"/>
        <family val="2"/>
        <scheme val="minor"/>
      </rPr>
      <t>(סעיף מחירון 2300017)</t>
    </r>
  </si>
  <si>
    <r>
      <t xml:space="preserve">בקר ראשי דגם LNL-2210(מאפשר חיבור 8 התקנים) כולל מתאם רשת </t>
    </r>
    <r>
      <rPr>
        <b/>
        <sz val="11"/>
        <color theme="1"/>
        <rFont val="Calibri"/>
        <family val="2"/>
        <scheme val="minor"/>
      </rPr>
      <t>(סעיף מחירון 2300003)</t>
    </r>
  </si>
  <si>
    <t>תאריך ההצעה : 12/6/2022</t>
  </si>
  <si>
    <r>
      <t xml:space="preserve">אספקת והתקנת צנרת מתכתי בקוטר עד 25ממ </t>
    </r>
    <r>
      <rPr>
        <b/>
        <sz val="11"/>
        <color theme="1"/>
        <rFont val="Calibri"/>
        <family val="2"/>
        <scheme val="minor"/>
      </rPr>
      <t>אספקה בלבד</t>
    </r>
  </si>
  <si>
    <r>
      <t>אספקת והתקנת צופר נצנץ חיצוני לדלת מוטרדת  (</t>
    </r>
    <r>
      <rPr>
        <b/>
        <sz val="11"/>
        <color theme="1"/>
        <rFont val="Calibri"/>
        <family val="2"/>
        <scheme val="minor"/>
      </rPr>
      <t>לפי סעיף מחירון 2300050)</t>
    </r>
  </si>
  <si>
    <t>ביצוע מעברי בטון (6 יח') , חיבור נק' חשמל ורשת, התקנת גגונים</t>
  </si>
  <si>
    <t>4 סוללות 9AH</t>
  </si>
  <si>
    <t>אספקה בלבד (יתרה של 200 מ' שסופקו לפרויקט)</t>
  </si>
  <si>
    <r>
      <t xml:space="preserve">שעות עבודה התקנות עבור ביצוע עבודות שונות </t>
    </r>
    <r>
      <rPr>
        <b/>
        <sz val="11"/>
        <color theme="1"/>
        <rFont val="Calibri"/>
        <family val="2"/>
        <scheme val="minor"/>
      </rPr>
      <t>(לפי סעיף מחירון 2300085)</t>
    </r>
  </si>
  <si>
    <r>
      <t xml:space="preserve">אספקת והתקנת מנעול אלקטרו מגנטי 600 ק"ג לדלת מבוקרת </t>
    </r>
    <r>
      <rPr>
        <b/>
        <sz val="11"/>
        <color theme="1"/>
        <rFont val="Calibri"/>
        <family val="2"/>
        <scheme val="minor"/>
      </rPr>
      <t>(סעיף מחירון 2300042)</t>
    </r>
  </si>
  <si>
    <t>תאריך החשבון : 26/2/2023</t>
  </si>
  <si>
    <t>הפרש לסגירה</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</si>
</sst>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quot;₪&quot;\ #,##0.00"/>
  </numFmts>
  <fonts count="4" x14ac:knownFonts="1">
    <font>
      <sz val="11"/>
      <color theme="1"/>
      <name val="Calibri"/>
      <family val="2"/>
      <scheme val="minor"/>
    </font>
    <font>
      <b/>
      <sz val="11"/>
      <color theme="1"/>
      <name val="Calibri"/>
      <family val="2"/>
      <scheme val="minor"/>
    </font>
    <font>
      <sz val="14"/>
      <color theme="1"/>
      <name val="Calibri"/>
      <family val="2"/>
      <scheme val="minor"/>
    </font>
    <font>
      <sz val="14"/>
      <color rgb="FFFF0000"/>
      <name val="Calibri"/>
      <family val="2"/>
      <scheme val="minor"/>
    </font>
  </fonts>
  <fills count="3">
    <fill>
      <patternFill patternType="none"/>
    </fill>
    <fill>
      <patternFill patternType="gray125"/>
    </fill>
    <fill>
      <patternFill patternType="solid">
        <fgColor rgb="FFFFFF00"/>
        <bgColor indexed="64"/>
      </patternFill>
    </fill>
  </fills>
  <borders count="22">
    <border>
      <left/>
      <right/>
      <top/>
      <bottom/>
      <diagonal/>
    </border>
    <border>
      <left style="double">
        <color auto="1"/>
      </left>
      <right style="hair">
        <color auto="1"/>
      </right>
      <top style="double">
        <color auto="1"/>
      </top>
      <bottom style="hair">
        <color auto="1"/>
      </bottom>
      <diagonal/>
    </border>
    <border>
      <left style="hair">
        <color auto="1"/>
      </left>
      <right style="hair">
        <color auto="1"/>
      </right>
      <top style="double">
        <color auto="1"/>
      </top>
      <bottom style="hair">
        <color auto="1"/>
      </bottom>
      <diagonal/>
    </border>
    <border>
      <left style="hair">
        <color auto="1"/>
      </left>
      <right style="double">
        <color auto="1"/>
      </right>
      <top style="double">
        <color auto="1"/>
      </top>
      <bottom style="hair">
        <color auto="1"/>
      </bottom>
      <diagonal/>
    </border>
    <border>
      <left style="double">
        <color auto="1"/>
      </left>
      <right style="hair">
        <color auto="1"/>
      </right>
      <top style="hair">
        <color auto="1"/>
      </top>
      <bottom style="hair">
        <color auto="1"/>
      </bottom>
      <diagonal/>
    </border>
    <border>
      <left style="hair">
        <color auto="1"/>
      </left>
      <right style="hair">
        <color auto="1"/>
      </right>
      <top style="hair">
        <color auto="1"/>
      </top>
      <bottom style="hair">
        <color auto="1"/>
      </bottom>
      <diagonal/>
    </border>
    <border>
      <left style="hair">
        <color auto="1"/>
      </left>
      <right style="double">
        <color auto="1"/>
      </right>
      <top style="hair">
        <color auto="1"/>
      </top>
      <bottom style="hair">
        <color auto="1"/>
      </bottom>
      <diagonal/>
    </border>
    <border>
      <left style="double">
        <color auto="1"/>
      </left>
      <right style="hair">
        <color auto="1"/>
      </right>
      <top style="hair">
        <color auto="1"/>
      </top>
      <bottom style="double">
        <color auto="1"/>
      </bottom>
      <diagonal/>
    </border>
    <border>
      <left style="hair">
        <color auto="1"/>
      </left>
      <right style="hair">
        <color auto="1"/>
      </right>
      <top style="hair">
        <color auto="1"/>
      </top>
      <bottom style="double">
        <color auto="1"/>
      </bottom>
      <diagonal/>
    </border>
    <border>
      <left style="hair">
        <color auto="1"/>
      </left>
      <right style="double">
        <color auto="1"/>
      </right>
      <top style="hair">
        <color auto="1"/>
      </top>
      <bottom style="double">
        <color auto="1"/>
      </bottom>
      <diagonal/>
    </border>
    <border>
      <left style="double">
        <color auto="1"/>
      </left>
      <right style="hair">
        <color auto="1"/>
      </right>
      <top/>
      <bottom style="hair">
        <color auto="1"/>
      </bottom>
      <diagonal/>
    </border>
    <border>
      <left style="hair">
        <color auto="1"/>
      </left>
      <right style="hair">
        <color auto="1"/>
      </right>
      <top/>
      <bottom style="hair">
        <color auto="1"/>
      </bottom>
      <diagonal/>
    </border>
    <border>
      <left style="hair">
        <color auto="1"/>
      </left>
      <right style="double">
        <color auto="1"/>
      </right>
      <top/>
      <bottom style="hair">
        <color auto="1"/>
      </bottom>
      <diagonal/>
    </border>
    <border>
      <left style="double">
        <color auto="1"/>
      </left>
      <right style="hair">
        <color auto="1"/>
      </right>
      <top style="hair">
        <color auto="1"/>
      </top>
      <bottom style="medium">
        <color auto="1"/>
      </bottom>
      <diagonal/>
    </border>
    <border>
      <left style="hair">
        <color auto="1"/>
      </left>
      <right style="hair">
        <color auto="1"/>
      </right>
      <top style="hair">
        <color auto="1"/>
      </top>
      <bottom style="medium">
        <color auto="1"/>
      </bottom>
      <diagonal/>
    </border>
    <border>
      <left style="hair">
        <color auto="1"/>
      </left>
      <right style="double">
        <color auto="1"/>
      </right>
      <top style="hair">
        <color auto="1"/>
      </top>
      <bottom style="medium">
        <color auto="1"/>
      </bottom>
      <diagonal/>
    </border>
    <border>
      <left style="double">
        <color auto="1"/>
      </left>
      <right style="hair">
        <color auto="1"/>
      </right>
      <top style="hair">
        <color auto="1"/>
      </top>
      <bottom/>
      <diagonal/>
    </border>
    <border>
      <left style="hair">
        <color auto="1"/>
      </left>
      <right style="hair">
        <color auto="1"/>
      </right>
      <top style="hair">
        <color auto="1"/>
      </top>
      <bottom/>
      <diagonal/>
    </border>
    <border>
      <left style="hair">
        <color auto="1"/>
      </left>
      <right style="double">
        <color auto="1"/>
      </right>
      <top style="hair">
        <color auto="1"/>
      </top>
      <bottom/>
      <diagonal/>
    </border>
    <border>
      <left style="double">
        <color auto="1"/>
      </left>
      <right style="hair">
        <color auto="1"/>
      </right>
      <top/>
      <bottom/>
      <diagonal/>
    </border>
    <border>
      <left style="hair">
        <color auto="1"/>
      </left>
      <right style="hair">
        <color auto="1"/>
      </right>
      <top/>
      <bottom/>
      <diagonal/>
    </border>
    <border>
      <left style="hair">
        <color auto="1"/>
      </left>
      <right style="double">
        <color auto="1"/>
      </right>
      <top/>
      <bottom/>
      <diagonal/>
    </border>
  </borders>
  <cellStyleXfs count="1">
    <xf numFmtId="0" fontId="0" fillId="0" borderId="0"/>
  </cellStyleXfs>
  <cellXfs count="79">
    <xf numFmtId="0" fontId="0" fillId="0" borderId="0" xfId="0"/>
    <xf numFmtId="0" fontId="0" fillId="0" borderId="0" xfId="0" applyAlignment="1">
      <alignment wrapText="1"/>
    </xf>
    <xf numFmtId="0" fontId="0" fillId="0" borderId="0" xfId="0" applyAlignment="1">
      <alignment horizontal="center" wrapText="1"/>
    </xf>
    <xf numFmtId="2" fontId="0" fillId="0" borderId="0" xfId="0" applyNumberFormat="1" applyAlignment="1">
      <alignment horizontal="center"/>
    </xf>
    <xf numFmtId="0" fontId="0" fillId="0" borderId="0" xfId="0" applyAlignment="1">
      <alignment horizontal="center"/>
    </xf>
    <xf numFmtId="165" fontId="0" fillId="0" borderId="0" xfId="0" applyNumberFormat="1" applyAlignment="1">
      <alignment horizontal="center"/>
    </xf>
    <xf numFmtId="0" fontId="0" fillId="0" borderId="2" xfId="0" applyBorder="1" applyAlignment="1">
      <alignment wrapText="1"/>
    </xf>
    <xf numFmtId="2" fontId="0" fillId="0" borderId="2" xfId="0" applyNumberFormat="1" applyBorder="1" applyAlignment="1">
      <alignment horizontal="center"/>
    </xf>
    <xf numFmtId="0" fontId="0" fillId="0" borderId="2" xfId="0" applyBorder="1" applyAlignment="1">
      <alignment horizontal="center"/>
    </xf>
    <xf numFmtId="165" fontId="0" fillId="0" borderId="2" xfId="0" applyNumberFormat="1" applyBorder="1" applyAlignment="1">
      <alignment horizontal="center"/>
    </xf>
    <xf numFmtId="0" fontId="0" fillId="0" borderId="5" xfId="0" applyBorder="1" applyAlignment="1">
      <alignment wrapText="1"/>
    </xf>
    <xf numFmtId="2" fontId="0" fillId="0" borderId="5" xfId="0" applyNumberFormat="1" applyBorder="1" applyAlignment="1">
      <alignment horizontal="center"/>
    </xf>
    <xf numFmtId="0" fontId="0" fillId="0" borderId="5" xfId="0" applyBorder="1" applyAlignment="1">
      <alignment horizontal="center"/>
    </xf>
    <xf numFmtId="165" fontId="0" fillId="0" borderId="5" xfId="0" applyNumberFormat="1" applyBorder="1" applyAlignment="1">
      <alignment horizontal="center"/>
    </xf>
    <xf numFmtId="0" fontId="0" fillId="0" borderId="8" xfId="0" applyBorder="1" applyAlignment="1">
      <alignment wrapText="1"/>
    </xf>
    <xf numFmtId="2" fontId="0" fillId="0" borderId="8" xfId="0" applyNumberFormat="1" applyBorder="1" applyAlignment="1">
      <alignment horizontal="center"/>
    </xf>
    <xf numFmtId="0" fontId="0" fillId="0" borderId="8" xfId="0" applyBorder="1" applyAlignment="1">
      <alignment horizontal="center"/>
    </xf>
    <xf numFmtId="165" fontId="0" fillId="0" borderId="8" xfId="0" applyNumberFormat="1" applyBorder="1" applyAlignment="1">
      <alignment horizontal="center"/>
    </xf>
    <xf numFmtId="0" fontId="0" fillId="0" borderId="11" xfId="0" applyBorder="1" applyAlignment="1">
      <alignment wrapText="1"/>
    </xf>
    <xf numFmtId="2" fontId="0" fillId="0" borderId="11" xfId="0" applyNumberFormat="1" applyBorder="1" applyAlignment="1">
      <alignment horizontal="center"/>
    </xf>
    <xf numFmtId="0" fontId="0" fillId="0" borderId="11" xfId="0" applyBorder="1" applyAlignment="1">
      <alignment horizontal="center"/>
    </xf>
    <xf numFmtId="165" fontId="0" fillId="0" borderId="11" xfId="0" applyNumberFormat="1" applyBorder="1" applyAlignment="1">
      <alignment horizontal="center"/>
    </xf>
    <xf numFmtId="164" fontId="1" fillId="0" borderId="13" xfId="0" applyNumberFormat="1" applyFont="1" applyBorder="1" applyAlignment="1">
      <alignment horizontal="center" wrapText="1"/>
    </xf>
    <xf numFmtId="0" fontId="1" fillId="0" borderId="14" xfId="0" applyFont="1" applyBorder="1" applyAlignment="1">
      <alignment horizontal="center" wrapText="1"/>
    </xf>
    <xf numFmtId="2" fontId="1" fillId="0" borderId="14" xfId="0" applyNumberFormat="1" applyFont="1" applyBorder="1" applyAlignment="1">
      <alignment horizontal="center" wrapText="1"/>
    </xf>
    <xf numFmtId="165" fontId="1" fillId="0" borderId="14" xfId="0" applyNumberFormat="1" applyFont="1" applyBorder="1" applyAlignment="1">
      <alignment horizontal="center" wrapText="1"/>
    </xf>
    <xf numFmtId="0" fontId="0" fillId="0" borderId="17" xfId="0" applyBorder="1" applyAlignment="1">
      <alignment wrapText="1"/>
    </xf>
    <xf numFmtId="2" fontId="0" fillId="0" borderId="17" xfId="0" applyNumberFormat="1" applyBorder="1" applyAlignment="1">
      <alignment horizontal="center"/>
    </xf>
    <xf numFmtId="0" fontId="0" fillId="0" borderId="17" xfId="0" applyBorder="1" applyAlignment="1">
      <alignment horizontal="center"/>
    </xf>
    <xf numFmtId="165" fontId="0" fillId="0" borderId="17" xfId="0" applyNumberFormat="1" applyBorder="1" applyAlignment="1">
      <alignment horizontal="center"/>
    </xf>
    <xf numFmtId="164" fontId="0" fillId="0" borderId="10" xfId="0" applyNumberFormat="1" applyBorder="1" applyAlignment="1">
      <alignment horizontal="center"/>
    </xf>
    <xf numFmtId="164" fontId="0" fillId="0" borderId="4" xfId="0" applyNumberFormat="1" applyBorder="1" applyAlignment="1">
      <alignment horizontal="center"/>
    </xf>
    <xf numFmtId="164" fontId="0" fillId="0" borderId="0" xfId="0" applyNumberFormat="1" applyAlignment="1">
      <alignment horizontal="center"/>
    </xf>
    <xf numFmtId="164" fontId="1" fillId="0" borderId="1" xfId="0" applyNumberFormat="1" applyFont="1" applyBorder="1" applyAlignment="1">
      <alignment horizontal="right"/>
    </xf>
    <xf numFmtId="164" fontId="1" fillId="0" borderId="1" xfId="0" applyNumberFormat="1" applyFont="1" applyBorder="1" applyAlignment="1"/>
    <xf numFmtId="164" fontId="2" fillId="2" borderId="1" xfId="0" applyNumberFormat="1" applyFont="1" applyFill="1" applyBorder="1" applyAlignment="1">
      <alignment horizontal="center"/>
    </xf>
    <xf numFmtId="164" fontId="2" fillId="2" borderId="2" xfId="0" applyNumberFormat="1" applyFont="1" applyFill="1" applyBorder="1" applyAlignment="1">
      <alignment horizontal="right" wrapText="1"/>
    </xf>
    <xf numFmtId="2" fontId="2" fillId="2" borderId="2" xfId="0" applyNumberFormat="1" applyFont="1" applyFill="1" applyBorder="1" applyAlignment="1">
      <alignment horizontal="center"/>
    </xf>
    <xf numFmtId="0" fontId="2" fillId="2" borderId="2" xfId="0" applyFont="1" applyFill="1" applyBorder="1" applyAlignment="1">
      <alignment horizontal="center"/>
    </xf>
    <xf numFmtId="165" fontId="2" fillId="2" borderId="2" xfId="0" applyNumberFormat="1" applyFont="1" applyFill="1" applyBorder="1" applyAlignment="1">
      <alignment horizontal="center"/>
    </xf>
    <xf numFmtId="164" fontId="2" fillId="2" borderId="4" xfId="0" applyNumberFormat="1" applyFont="1" applyFill="1" applyBorder="1" applyAlignment="1">
      <alignment horizontal="center"/>
    </xf>
    <xf numFmtId="164" fontId="2" fillId="2" borderId="5" xfId="0" applyNumberFormat="1" applyFont="1" applyFill="1" applyBorder="1" applyAlignment="1">
      <alignment horizontal="right" wrapText="1"/>
    </xf>
    <xf numFmtId="2" fontId="2" fillId="2" borderId="5" xfId="0" applyNumberFormat="1" applyFont="1" applyFill="1" applyBorder="1" applyAlignment="1">
      <alignment horizontal="center"/>
    </xf>
    <xf numFmtId="0" fontId="2" fillId="2" borderId="5" xfId="0" applyFont="1" applyFill="1" applyBorder="1" applyAlignment="1">
      <alignment horizontal="center"/>
    </xf>
    <xf numFmtId="165" fontId="2" fillId="2" borderId="5" xfId="0" applyNumberFormat="1" applyFont="1" applyFill="1" applyBorder="1" applyAlignment="1">
      <alignment horizontal="center"/>
    </xf>
    <xf numFmtId="164" fontId="2" fillId="2" borderId="7" xfId="0" applyNumberFormat="1" applyFont="1" applyFill="1" applyBorder="1" applyAlignment="1">
      <alignment horizontal="center"/>
    </xf>
    <xf numFmtId="164" fontId="2" fillId="2" borderId="8" xfId="0" applyNumberFormat="1" applyFont="1" applyFill="1" applyBorder="1" applyAlignment="1">
      <alignment horizontal="right" wrapText="1"/>
    </xf>
    <xf numFmtId="2" fontId="2" fillId="2" borderId="8" xfId="0" applyNumberFormat="1" applyFont="1" applyFill="1" applyBorder="1" applyAlignment="1">
      <alignment horizontal="center"/>
    </xf>
    <xf numFmtId="0" fontId="2" fillId="2" borderId="8" xfId="0" applyFont="1" applyFill="1" applyBorder="1" applyAlignment="1">
      <alignment horizontal="center"/>
    </xf>
    <xf numFmtId="165" fontId="2" fillId="2" borderId="8" xfId="0" applyNumberFormat="1" applyFont="1" applyFill="1" applyBorder="1" applyAlignment="1">
      <alignment horizontal="center"/>
    </xf>
    <xf numFmtId="0" fontId="0" fillId="0" borderId="3" xfId="0" applyBorder="1" applyAlignment="1">
      <alignment wrapText="1" readingOrder="2"/>
    </xf>
    <xf numFmtId="0" fontId="1" fillId="0" borderId="15" xfId="0" applyFont="1" applyBorder="1" applyAlignment="1">
      <alignment horizontal="center" wrapText="1" readingOrder="2"/>
    </xf>
    <xf numFmtId="0" fontId="0" fillId="0" borderId="12" xfId="0" applyBorder="1" applyAlignment="1">
      <alignment wrapText="1" readingOrder="2"/>
    </xf>
    <xf numFmtId="0" fontId="0" fillId="0" borderId="6" xfId="0" applyBorder="1" applyAlignment="1">
      <alignment wrapText="1" readingOrder="2"/>
    </xf>
    <xf numFmtId="0" fontId="0" fillId="0" borderId="18" xfId="0" applyBorder="1" applyAlignment="1">
      <alignment wrapText="1" readingOrder="2"/>
    </xf>
    <xf numFmtId="0" fontId="0" fillId="0" borderId="9" xfId="0" applyBorder="1" applyAlignment="1">
      <alignment wrapText="1" readingOrder="2"/>
    </xf>
    <xf numFmtId="0" fontId="2" fillId="2" borderId="3" xfId="0" applyFont="1" applyFill="1" applyBorder="1" applyAlignment="1">
      <alignment wrapText="1" readingOrder="2"/>
    </xf>
    <xf numFmtId="0" fontId="2" fillId="2" borderId="6" xfId="0" applyFont="1" applyFill="1" applyBorder="1" applyAlignment="1">
      <alignment wrapText="1" readingOrder="2"/>
    </xf>
    <xf numFmtId="0" fontId="2" fillId="2" borderId="9" xfId="0" applyFont="1" applyFill="1" applyBorder="1" applyAlignment="1">
      <alignment wrapText="1" readingOrder="2"/>
    </xf>
    <xf numFmtId="0" fontId="0" fillId="0" borderId="0" xfId="0" applyAlignment="1">
      <alignment wrapText="1" readingOrder="2"/>
    </xf>
    <xf numFmtId="164" fontId="2" fillId="2" borderId="0" xfId="0" applyNumberFormat="1" applyFont="1" applyFill="1" applyBorder="1" applyAlignment="1">
      <alignment horizontal="right" wrapText="1"/>
    </xf>
    <xf numFmtId="2" fontId="2" fillId="2" borderId="0" xfId="0" applyNumberFormat="1" applyFont="1" applyFill="1" applyBorder="1" applyAlignment="1">
      <alignment horizontal="center"/>
    </xf>
    <xf numFmtId="0" fontId="2" fillId="2" borderId="0" xfId="0" applyFont="1" applyFill="1" applyBorder="1" applyAlignment="1">
      <alignment horizontal="center"/>
    </xf>
    <xf numFmtId="165" fontId="2" fillId="2" borderId="0" xfId="0" applyNumberFormat="1" applyFont="1" applyFill="1" applyBorder="1" applyAlignment="1">
      <alignment horizontal="center"/>
    </xf>
    <xf numFmtId="0" fontId="2" fillId="2" borderId="0" xfId="0" applyFont="1" applyFill="1" applyBorder="1" applyAlignment="1">
      <alignment wrapText="1" readingOrder="2"/>
    </xf>
    <xf numFmtId="164" fontId="2" fillId="2" borderId="0" xfId="0" applyNumberFormat="1" applyFont="1" applyFill="1" applyBorder="1" applyAlignment="1">
      <alignment horizontal="right"/>
    </xf>
    <xf numFmtId="164" fontId="1" fillId="0" borderId="19" xfId="0" applyNumberFormat="1" applyFont="1" applyBorder="1" applyAlignment="1">
      <alignment horizontal="center" wrapText="1"/>
    </xf>
    <xf numFmtId="0" fontId="1" fillId="0" borderId="20" xfId="0" applyFont="1" applyBorder="1" applyAlignment="1">
      <alignment horizontal="center" wrapText="1"/>
    </xf>
    <xf numFmtId="2" fontId="1" fillId="0" borderId="20" xfId="0" applyNumberFormat="1" applyFont="1" applyBorder="1" applyAlignment="1">
      <alignment horizontal="center" wrapText="1"/>
    </xf>
    <xf numFmtId="165" fontId="1" fillId="0" borderId="20" xfId="0" applyNumberFormat="1" applyFont="1" applyBorder="1" applyAlignment="1">
      <alignment horizontal="center" wrapText="1"/>
    </xf>
    <xf numFmtId="0" fontId="1" fillId="0" borderId="21" xfId="0" applyFont="1" applyBorder="1" applyAlignment="1">
      <alignment horizontal="center" wrapText="1" readingOrder="2"/>
    </xf>
    <xf numFmtId="0" fontId="1" fillId="0" borderId="18" xfId="0" applyFont="1" applyBorder="1" applyAlignment="1">
      <alignment horizontal="center" wrapText="1" readingOrder="2"/>
    </xf>
    <xf numFmtId="164" fontId="0" fillId="0" borderId="16" xfId="0" applyNumberFormat="1" applyFont="1" applyBorder="1" applyAlignment="1">
      <alignment horizontal="center" wrapText="1"/>
    </xf>
    <xf numFmtId="0" fontId="0" fillId="0" borderId="17" xfId="0" applyFont="1" applyBorder="1" applyAlignment="1">
      <alignment horizontal="center" wrapText="1"/>
    </xf>
    <xf numFmtId="2" fontId="0" fillId="0" borderId="17" xfId="0" applyNumberFormat="1" applyFont="1" applyBorder="1" applyAlignment="1">
      <alignment horizontal="center" wrapText="1"/>
    </xf>
    <xf numFmtId="165" fontId="0" fillId="0" borderId="17" xfId="0" applyNumberFormat="1" applyFont="1" applyBorder="1" applyAlignment="1">
      <alignment horizontal="center" wrapText="1"/>
    </xf>
    <xf numFmtId="164" fontId="0" fillId="0" borderId="7" xfId="0" applyNumberFormat="1" applyBorder="1" applyAlignment="1">
      <alignment horizontal="center" wrapText="1"/>
    </xf>
    <xf numFmtId="2" fontId="3" fillId="2" borderId="0" xfId="0" applyNumberFormat="1" applyFont="1" applyFill="1" applyBorder="1" applyAlignment="1">
      <alignment horizontal="center"/>
    </xf>
    <xf numFmtId="165" fontId="3" fillId="2" borderId="0" xfId="0" applyNumberFormat="1"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38"/>
  <sheetViews>
    <sheetView rightToLeft="1" tabSelected="1" topLeftCell="A31" zoomScaleNormal="100" workbookViewId="0">
      <selection activeCell="D22" sqref="D22"/>
    </sheetView>
  </sheetViews>
  <sheetFormatPr defaultRowHeight="15" x14ac:dyDescent="0.25"/>
  <cols>
    <col min="1" max="1" width="7.42578125" style="32" customWidth="1"/>
    <col min="2" max="2" width="31.85546875" style="1" customWidth="1"/>
    <col min="3" max="3" width="11.28515625" style="3" customWidth="1"/>
    <col min="4" max="4" width="11.28515625" style="4" customWidth="1"/>
    <col min="5" max="6" width="16.140625" style="5" bestFit="1" customWidth="1"/>
    <col min="7" max="7" width="16.140625" style="3" customWidth="1"/>
    <col min="8" max="8" width="17.28515625" style="5" customWidth="1"/>
    <col min="9" max="9" width="31.85546875" style="59" customWidth="1"/>
  </cols>
  <sheetData>
    <row r="1" spans="1:9" ht="15.75" thickTop="1" x14ac:dyDescent="0.25">
      <c r="A1" s="34" t="s">
        <v>27</v>
      </c>
      <c r="B1" s="6"/>
      <c r="C1" s="7"/>
      <c r="D1" s="8"/>
      <c r="E1" s="9"/>
      <c r="F1" s="9"/>
      <c r="G1" s="7"/>
      <c r="H1" s="9"/>
      <c r="I1" s="50"/>
    </row>
    <row r="2" spans="1:9" s="2" customFormat="1" ht="45.75" thickBot="1" x14ac:dyDescent="0.3">
      <c r="A2" s="22" t="s">
        <v>0</v>
      </c>
      <c r="B2" s="23" t="s">
        <v>1</v>
      </c>
      <c r="C2" s="24" t="s">
        <v>6</v>
      </c>
      <c r="D2" s="23" t="s">
        <v>5</v>
      </c>
      <c r="E2" s="25" t="s">
        <v>2</v>
      </c>
      <c r="F2" s="25" t="s">
        <v>3</v>
      </c>
      <c r="G2" s="24" t="s">
        <v>4</v>
      </c>
      <c r="H2" s="25" t="s">
        <v>7</v>
      </c>
      <c r="I2" s="51" t="s">
        <v>13</v>
      </c>
    </row>
    <row r="3" spans="1:9" ht="45" x14ac:dyDescent="0.25">
      <c r="A3" s="31">
        <v>1</v>
      </c>
      <c r="B3" s="10" t="s">
        <v>9</v>
      </c>
      <c r="C3" s="11">
        <v>3</v>
      </c>
      <c r="D3" s="12" t="s">
        <v>12</v>
      </c>
      <c r="E3" s="13">
        <v>5250</v>
      </c>
      <c r="F3" s="13">
        <f t="shared" ref="F3:F15" si="0">E3*C3</f>
        <v>15750</v>
      </c>
      <c r="G3" s="11">
        <v>3</v>
      </c>
      <c r="H3" s="13">
        <f t="shared" ref="H3:H15" si="1">E3*G3</f>
        <v>15750</v>
      </c>
      <c r="I3" s="53" t="s">
        <v>31</v>
      </c>
    </row>
    <row r="4" spans="1:9" ht="30" x14ac:dyDescent="0.25">
      <c r="A4" s="31">
        <v>2</v>
      </c>
      <c r="B4" s="10" t="s">
        <v>10</v>
      </c>
      <c r="C4" s="11">
        <v>3</v>
      </c>
      <c r="D4" s="12" t="s">
        <v>12</v>
      </c>
      <c r="E4" s="13">
        <v>250</v>
      </c>
      <c r="F4" s="13">
        <f t="shared" si="0"/>
        <v>750</v>
      </c>
      <c r="G4" s="11">
        <v>3</v>
      </c>
      <c r="H4" s="13">
        <f t="shared" si="1"/>
        <v>750</v>
      </c>
      <c r="I4" s="53"/>
    </row>
    <row r="5" spans="1:9" ht="105.75" thickBot="1" x14ac:dyDescent="0.3">
      <c r="A5" s="31">
        <v>3</v>
      </c>
      <c r="B5" s="10" t="s">
        <v>11</v>
      </c>
      <c r="C5" s="11">
        <v>4</v>
      </c>
      <c r="D5" s="12" t="s">
        <v>12</v>
      </c>
      <c r="E5" s="13">
        <v>75</v>
      </c>
      <c r="F5" s="13">
        <f t="shared" si="0"/>
        <v>300</v>
      </c>
      <c r="G5" s="11">
        <v>4</v>
      </c>
      <c r="H5" s="13">
        <f t="shared" si="1"/>
        <v>300</v>
      </c>
      <c r="I5" s="53" t="s">
        <v>29</v>
      </c>
    </row>
    <row r="6" spans="1:9" ht="15.75" thickTop="1" x14ac:dyDescent="0.25">
      <c r="A6" s="33" t="s">
        <v>38</v>
      </c>
      <c r="B6" s="6"/>
      <c r="C6" s="7"/>
      <c r="D6" s="8"/>
      <c r="E6" s="9"/>
      <c r="F6" s="9"/>
      <c r="G6" s="7"/>
      <c r="H6" s="9"/>
      <c r="I6" s="50"/>
    </row>
    <row r="7" spans="1:9" s="2" customFormat="1" ht="45.75" thickBot="1" x14ac:dyDescent="0.3">
      <c r="A7" s="22" t="s">
        <v>0</v>
      </c>
      <c r="B7" s="23" t="s">
        <v>1</v>
      </c>
      <c r="C7" s="24" t="s">
        <v>6</v>
      </c>
      <c r="D7" s="23" t="s">
        <v>5</v>
      </c>
      <c r="E7" s="25" t="s">
        <v>2</v>
      </c>
      <c r="F7" s="25" t="s">
        <v>3</v>
      </c>
      <c r="G7" s="24" t="s">
        <v>4</v>
      </c>
      <c r="H7" s="25" t="s">
        <v>7</v>
      </c>
      <c r="I7" s="51" t="s">
        <v>13</v>
      </c>
    </row>
    <row r="8" spans="1:9" ht="60" x14ac:dyDescent="0.25">
      <c r="A8" s="30">
        <v>1</v>
      </c>
      <c r="B8" s="18" t="s">
        <v>15</v>
      </c>
      <c r="C8" s="19">
        <v>1</v>
      </c>
      <c r="D8" s="20" t="s">
        <v>12</v>
      </c>
      <c r="E8" s="21">
        <v>3500</v>
      </c>
      <c r="F8" s="21">
        <f t="shared" si="0"/>
        <v>3500</v>
      </c>
      <c r="G8" s="19">
        <v>1</v>
      </c>
      <c r="H8" s="21">
        <f t="shared" si="1"/>
        <v>3500</v>
      </c>
      <c r="I8" s="52"/>
    </row>
    <row r="9" spans="1:9" x14ac:dyDescent="0.25">
      <c r="A9" s="31">
        <v>2</v>
      </c>
      <c r="B9" s="10" t="s">
        <v>16</v>
      </c>
      <c r="C9" s="11">
        <v>2</v>
      </c>
      <c r="D9" s="12" t="s">
        <v>17</v>
      </c>
      <c r="E9" s="13">
        <v>200</v>
      </c>
      <c r="F9" s="13">
        <f t="shared" si="0"/>
        <v>400</v>
      </c>
      <c r="G9" s="11">
        <v>2</v>
      </c>
      <c r="H9" s="13">
        <f t="shared" si="1"/>
        <v>400</v>
      </c>
      <c r="I9" s="53" t="s">
        <v>47</v>
      </c>
    </row>
    <row r="10" spans="1:9" ht="30" x14ac:dyDescent="0.25">
      <c r="A10" s="30">
        <v>3</v>
      </c>
      <c r="B10" s="10" t="s">
        <v>18</v>
      </c>
      <c r="C10" s="11">
        <v>1</v>
      </c>
      <c r="D10" s="12" t="s">
        <v>12</v>
      </c>
      <c r="E10" s="13">
        <v>450</v>
      </c>
      <c r="F10" s="13">
        <f t="shared" si="0"/>
        <v>450</v>
      </c>
      <c r="G10" s="11">
        <v>4</v>
      </c>
      <c r="H10" s="13">
        <f t="shared" si="1"/>
        <v>1800</v>
      </c>
      <c r="I10" s="53"/>
    </row>
    <row r="11" spans="1:9" ht="30" x14ac:dyDescent="0.25">
      <c r="A11" s="31">
        <v>4</v>
      </c>
      <c r="B11" s="10" t="s">
        <v>19</v>
      </c>
      <c r="C11" s="11">
        <v>3</v>
      </c>
      <c r="D11" s="12" t="s">
        <v>12</v>
      </c>
      <c r="E11" s="13">
        <v>260</v>
      </c>
      <c r="F11" s="13">
        <f t="shared" si="0"/>
        <v>780</v>
      </c>
      <c r="G11" s="11">
        <v>0</v>
      </c>
      <c r="H11" s="13">
        <f t="shared" si="1"/>
        <v>0</v>
      </c>
      <c r="I11" s="53"/>
    </row>
    <row r="12" spans="1:9" ht="30" x14ac:dyDescent="0.25">
      <c r="A12" s="30">
        <v>5</v>
      </c>
      <c r="B12" s="10" t="s">
        <v>21</v>
      </c>
      <c r="C12" s="11">
        <v>0</v>
      </c>
      <c r="D12" s="12" t="s">
        <v>12</v>
      </c>
      <c r="E12" s="13">
        <v>400</v>
      </c>
      <c r="F12" s="13">
        <f t="shared" si="0"/>
        <v>0</v>
      </c>
      <c r="G12" s="11">
        <v>5</v>
      </c>
      <c r="H12" s="13">
        <f t="shared" si="1"/>
        <v>2000</v>
      </c>
      <c r="I12" s="53"/>
    </row>
    <row r="13" spans="1:9" ht="45" x14ac:dyDescent="0.25">
      <c r="A13" s="31">
        <v>6</v>
      </c>
      <c r="B13" s="10" t="s">
        <v>22</v>
      </c>
      <c r="C13" s="11">
        <v>1</v>
      </c>
      <c r="D13" s="12" t="s">
        <v>12</v>
      </c>
      <c r="E13" s="13">
        <v>360</v>
      </c>
      <c r="F13" s="13">
        <f t="shared" si="0"/>
        <v>360</v>
      </c>
      <c r="G13" s="11">
        <v>1</v>
      </c>
      <c r="H13" s="13">
        <f t="shared" si="1"/>
        <v>360</v>
      </c>
      <c r="I13" s="53" t="s">
        <v>40</v>
      </c>
    </row>
    <row r="14" spans="1:9" ht="45" x14ac:dyDescent="0.25">
      <c r="A14" s="30">
        <v>7</v>
      </c>
      <c r="B14" s="10" t="s">
        <v>23</v>
      </c>
      <c r="C14" s="11">
        <v>10</v>
      </c>
      <c r="D14" s="12" t="s">
        <v>12</v>
      </c>
      <c r="E14" s="13">
        <v>100</v>
      </c>
      <c r="F14" s="13">
        <f t="shared" si="0"/>
        <v>1000</v>
      </c>
      <c r="G14" s="11">
        <v>10</v>
      </c>
      <c r="H14" s="13">
        <f t="shared" si="1"/>
        <v>1000</v>
      </c>
      <c r="I14" s="53" t="s">
        <v>30</v>
      </c>
    </row>
    <row r="15" spans="1:9" ht="30.75" thickBot="1" x14ac:dyDescent="0.3">
      <c r="A15" s="31">
        <v>8</v>
      </c>
      <c r="B15" s="10" t="s">
        <v>25</v>
      </c>
      <c r="C15" s="11">
        <v>1</v>
      </c>
      <c r="D15" s="12" t="s">
        <v>12</v>
      </c>
      <c r="E15" s="13">
        <v>750</v>
      </c>
      <c r="F15" s="13">
        <f t="shared" si="0"/>
        <v>750</v>
      </c>
      <c r="G15" s="11">
        <v>1</v>
      </c>
      <c r="H15" s="13">
        <f t="shared" si="1"/>
        <v>750</v>
      </c>
      <c r="I15" s="53"/>
    </row>
    <row r="16" spans="1:9" ht="15.75" thickTop="1" x14ac:dyDescent="0.25">
      <c r="A16" s="33" t="s">
        <v>28</v>
      </c>
      <c r="B16" s="6"/>
      <c r="C16" s="7"/>
      <c r="D16" s="8"/>
      <c r="E16" s="9"/>
      <c r="F16" s="9"/>
      <c r="G16" s="7"/>
      <c r="H16" s="9"/>
      <c r="I16" s="50"/>
    </row>
    <row r="17" spans="1:9" s="2" customFormat="1" ht="45.75" thickBot="1" x14ac:dyDescent="0.3">
      <c r="A17" s="22" t="s">
        <v>0</v>
      </c>
      <c r="B17" s="23" t="s">
        <v>1</v>
      </c>
      <c r="C17" s="24" t="s">
        <v>6</v>
      </c>
      <c r="D17" s="23" t="s">
        <v>5</v>
      </c>
      <c r="E17" s="25" t="s">
        <v>2</v>
      </c>
      <c r="F17" s="25" t="s">
        <v>3</v>
      </c>
      <c r="G17" s="24" t="s">
        <v>4</v>
      </c>
      <c r="H17" s="25" t="s">
        <v>7</v>
      </c>
      <c r="I17" s="51" t="s">
        <v>13</v>
      </c>
    </row>
    <row r="18" spans="1:9" s="2" customFormat="1" ht="45" x14ac:dyDescent="0.25">
      <c r="A18" s="72">
        <v>1</v>
      </c>
      <c r="B18" s="73" t="s">
        <v>41</v>
      </c>
      <c r="C18" s="74">
        <v>1</v>
      </c>
      <c r="D18" s="73" t="s">
        <v>8</v>
      </c>
      <c r="E18" s="75">
        <v>1602</v>
      </c>
      <c r="F18" s="75">
        <v>1602</v>
      </c>
      <c r="G18" s="74">
        <v>1</v>
      </c>
      <c r="H18" s="75">
        <f>G18*E18</f>
        <v>1602</v>
      </c>
      <c r="I18" s="71"/>
    </row>
    <row r="19" spans="1:9" s="2" customFormat="1" ht="45" x14ac:dyDescent="0.25">
      <c r="A19" s="72">
        <v>2</v>
      </c>
      <c r="B19" s="73" t="s">
        <v>42</v>
      </c>
      <c r="C19" s="74">
        <v>1</v>
      </c>
      <c r="D19" s="73" t="s">
        <v>12</v>
      </c>
      <c r="E19" s="75">
        <v>3150</v>
      </c>
      <c r="F19" s="75">
        <v>3150</v>
      </c>
      <c r="G19" s="74">
        <v>1</v>
      </c>
      <c r="H19" s="75">
        <f>G19*E19</f>
        <v>3150</v>
      </c>
      <c r="I19" s="71"/>
    </row>
    <row r="20" spans="1:9" ht="30" x14ac:dyDescent="0.25">
      <c r="A20" s="72">
        <v>3</v>
      </c>
      <c r="B20" s="10" t="s">
        <v>32</v>
      </c>
      <c r="C20" s="11">
        <v>2</v>
      </c>
      <c r="D20" s="12" t="s">
        <v>12</v>
      </c>
      <c r="E20" s="13">
        <v>450</v>
      </c>
      <c r="F20" s="13">
        <f>E20*C20</f>
        <v>900</v>
      </c>
      <c r="G20" s="11">
        <v>2</v>
      </c>
      <c r="H20" s="13">
        <f t="shared" ref="H20:H31" si="2">E20*G20</f>
        <v>900</v>
      </c>
      <c r="I20" s="53"/>
    </row>
    <row r="21" spans="1:9" ht="30" x14ac:dyDescent="0.25">
      <c r="A21" s="72">
        <v>4</v>
      </c>
      <c r="B21" s="10" t="s">
        <v>33</v>
      </c>
      <c r="C21" s="11">
        <v>3</v>
      </c>
      <c r="D21" s="12" t="s">
        <v>12</v>
      </c>
      <c r="E21" s="13">
        <v>292.5</v>
      </c>
      <c r="F21" s="13">
        <f t="shared" ref="F21:F31" si="3">E21*C21</f>
        <v>877.5</v>
      </c>
      <c r="G21" s="11">
        <v>3</v>
      </c>
      <c r="H21" s="13">
        <f t="shared" si="2"/>
        <v>877.5</v>
      </c>
      <c r="I21" s="53"/>
    </row>
    <row r="22" spans="1:9" ht="45" x14ac:dyDescent="0.25">
      <c r="A22" s="72">
        <v>5</v>
      </c>
      <c r="B22" s="10" t="s">
        <v>34</v>
      </c>
      <c r="C22" s="11">
        <v>3</v>
      </c>
      <c r="D22" s="12" t="s">
        <v>12</v>
      </c>
      <c r="E22" s="13">
        <v>145.80000000000001</v>
      </c>
      <c r="F22" s="13">
        <f t="shared" si="3"/>
        <v>437.40000000000003</v>
      </c>
      <c r="G22" s="11">
        <v>3</v>
      </c>
      <c r="H22" s="13">
        <f t="shared" si="2"/>
        <v>437.40000000000003</v>
      </c>
      <c r="I22" s="53"/>
    </row>
    <row r="23" spans="1:9" ht="45" x14ac:dyDescent="0.25">
      <c r="A23" s="72">
        <v>6</v>
      </c>
      <c r="B23" s="10" t="s">
        <v>35</v>
      </c>
      <c r="C23" s="11">
        <v>3</v>
      </c>
      <c r="D23" s="12" t="s">
        <v>12</v>
      </c>
      <c r="E23" s="13">
        <v>585</v>
      </c>
      <c r="F23" s="13">
        <f t="shared" si="3"/>
        <v>1755</v>
      </c>
      <c r="G23" s="11">
        <v>0</v>
      </c>
      <c r="H23" s="13">
        <f t="shared" si="2"/>
        <v>0</v>
      </c>
      <c r="I23" s="53"/>
    </row>
    <row r="24" spans="1:9" ht="45" x14ac:dyDescent="0.25">
      <c r="A24" s="72"/>
      <c r="B24" s="10" t="s">
        <v>50</v>
      </c>
      <c r="C24" s="11">
        <v>0</v>
      </c>
      <c r="D24" s="12" t="s">
        <v>12</v>
      </c>
      <c r="E24" s="13">
        <v>675</v>
      </c>
      <c r="F24" s="13">
        <f t="shared" si="3"/>
        <v>0</v>
      </c>
      <c r="G24" s="11">
        <v>3</v>
      </c>
      <c r="H24" s="13">
        <f t="shared" si="2"/>
        <v>2025</v>
      </c>
      <c r="I24" s="53"/>
    </row>
    <row r="25" spans="1:9" ht="30" x14ac:dyDescent="0.25">
      <c r="A25" s="72">
        <v>7</v>
      </c>
      <c r="B25" s="10" t="s">
        <v>39</v>
      </c>
      <c r="C25" s="11">
        <v>6</v>
      </c>
      <c r="D25" s="12" t="s">
        <v>12</v>
      </c>
      <c r="E25" s="13">
        <v>213.3</v>
      </c>
      <c r="F25" s="13">
        <f t="shared" si="3"/>
        <v>1279.8000000000002</v>
      </c>
      <c r="G25" s="11">
        <v>3</v>
      </c>
      <c r="H25" s="13">
        <f t="shared" si="2"/>
        <v>639.90000000000009</v>
      </c>
      <c r="I25" s="53"/>
    </row>
    <row r="26" spans="1:9" ht="30" x14ac:dyDescent="0.25">
      <c r="A26" s="72">
        <v>8</v>
      </c>
      <c r="B26" s="10" t="s">
        <v>36</v>
      </c>
      <c r="C26" s="11">
        <v>200</v>
      </c>
      <c r="D26" s="12" t="s">
        <v>20</v>
      </c>
      <c r="E26" s="13">
        <v>45</v>
      </c>
      <c r="F26" s="13">
        <f t="shared" si="3"/>
        <v>9000</v>
      </c>
      <c r="G26" s="11">
        <v>72</v>
      </c>
      <c r="H26" s="13">
        <f t="shared" si="2"/>
        <v>3240</v>
      </c>
      <c r="I26" s="53"/>
    </row>
    <row r="27" spans="1:9" ht="30" x14ac:dyDescent="0.25">
      <c r="A27" s="72">
        <v>9</v>
      </c>
      <c r="B27" s="10" t="s">
        <v>44</v>
      </c>
      <c r="C27" s="11">
        <v>0</v>
      </c>
      <c r="D27" s="12" t="s">
        <v>20</v>
      </c>
      <c r="E27" s="13">
        <v>13</v>
      </c>
      <c r="F27" s="13">
        <f t="shared" si="3"/>
        <v>0</v>
      </c>
      <c r="G27" s="11">
        <v>128</v>
      </c>
      <c r="H27" s="13">
        <f t="shared" si="2"/>
        <v>1664</v>
      </c>
      <c r="I27" s="53" t="s">
        <v>48</v>
      </c>
    </row>
    <row r="28" spans="1:9" ht="30" x14ac:dyDescent="0.25">
      <c r="A28" s="72">
        <v>10</v>
      </c>
      <c r="B28" s="10" t="s">
        <v>37</v>
      </c>
      <c r="C28" s="11">
        <v>300</v>
      </c>
      <c r="D28" s="12" t="s">
        <v>20</v>
      </c>
      <c r="E28" s="13">
        <v>5.4</v>
      </c>
      <c r="F28" s="13">
        <f t="shared" si="3"/>
        <v>1620</v>
      </c>
      <c r="G28" s="11">
        <v>600</v>
      </c>
      <c r="H28" s="13">
        <f t="shared" si="2"/>
        <v>3240</v>
      </c>
      <c r="I28" s="53"/>
    </row>
    <row r="29" spans="1:9" ht="30" x14ac:dyDescent="0.25">
      <c r="A29" s="72">
        <v>11</v>
      </c>
      <c r="B29" s="26" t="s">
        <v>26</v>
      </c>
      <c r="C29" s="27">
        <v>3</v>
      </c>
      <c r="D29" s="28" t="s">
        <v>12</v>
      </c>
      <c r="E29" s="29">
        <v>25</v>
      </c>
      <c r="F29" s="29">
        <f t="shared" si="3"/>
        <v>75</v>
      </c>
      <c r="G29" s="27">
        <v>4</v>
      </c>
      <c r="H29" s="29">
        <f t="shared" si="2"/>
        <v>100</v>
      </c>
      <c r="I29" s="54"/>
    </row>
    <row r="30" spans="1:9" ht="45" x14ac:dyDescent="0.25">
      <c r="A30" s="72">
        <v>12</v>
      </c>
      <c r="B30" s="10" t="s">
        <v>49</v>
      </c>
      <c r="C30" s="11">
        <v>0</v>
      </c>
      <c r="D30" s="12" t="s">
        <v>12</v>
      </c>
      <c r="E30" s="13">
        <v>288</v>
      </c>
      <c r="F30" s="13">
        <f t="shared" si="3"/>
        <v>0</v>
      </c>
      <c r="G30" s="11">
        <v>4</v>
      </c>
      <c r="H30" s="13">
        <f t="shared" si="2"/>
        <v>1152</v>
      </c>
      <c r="I30" s="53" t="s">
        <v>46</v>
      </c>
    </row>
    <row r="31" spans="1:9" ht="30.75" thickBot="1" x14ac:dyDescent="0.3">
      <c r="A31" s="76">
        <v>13</v>
      </c>
      <c r="B31" s="14" t="s">
        <v>45</v>
      </c>
      <c r="C31" s="15">
        <v>0</v>
      </c>
      <c r="D31" s="16" t="s">
        <v>12</v>
      </c>
      <c r="E31" s="17">
        <v>135</v>
      </c>
      <c r="F31" s="17">
        <f t="shared" si="3"/>
        <v>0</v>
      </c>
      <c r="G31" s="15">
        <v>3</v>
      </c>
      <c r="H31" s="17">
        <f t="shared" si="2"/>
        <v>405</v>
      </c>
      <c r="I31" s="55"/>
    </row>
    <row r="32" spans="1:9" s="2" customFormat="1" ht="36" customHeight="1" thickTop="1" thickBot="1" x14ac:dyDescent="0.3">
      <c r="A32" s="66" t="s">
        <v>0</v>
      </c>
      <c r="B32" s="67" t="s">
        <v>1</v>
      </c>
      <c r="C32" s="68" t="s">
        <v>6</v>
      </c>
      <c r="D32" s="67" t="s">
        <v>5</v>
      </c>
      <c r="E32" s="69" t="s">
        <v>2</v>
      </c>
      <c r="F32" s="69" t="s">
        <v>3</v>
      </c>
      <c r="G32" s="68" t="s">
        <v>4</v>
      </c>
      <c r="H32" s="69" t="s">
        <v>7</v>
      </c>
      <c r="I32" s="70" t="s">
        <v>13</v>
      </c>
    </row>
    <row r="33" spans="1:9" ht="38.25" thickTop="1" x14ac:dyDescent="0.3">
      <c r="A33" s="35">
        <v>1</v>
      </c>
      <c r="B33" s="36" t="str">
        <f>A1</f>
        <v>כתב כמויות חוזה סעיף 5 מבנה א' תחתון - הצעת מחיר</v>
      </c>
      <c r="C33" s="37">
        <v>1</v>
      </c>
      <c r="D33" s="38" t="s">
        <v>14</v>
      </c>
      <c r="E33" s="39">
        <f>SUM(F3:F5)</f>
        <v>16800</v>
      </c>
      <c r="F33" s="39">
        <f>C33*E33</f>
        <v>16800</v>
      </c>
      <c r="G33" s="37">
        <v>1</v>
      </c>
      <c r="H33" s="39">
        <f>SUM(H3:H5)</f>
        <v>16800</v>
      </c>
      <c r="I33" s="56"/>
    </row>
    <row r="34" spans="1:9" ht="56.25" x14ac:dyDescent="0.3">
      <c r="A34" s="40">
        <v>2</v>
      </c>
      <c r="B34" s="41" t="str">
        <f>A6</f>
        <v xml:space="preserve">השלמת אביזרים לכתב כמויות (לפי חוזה) מבנה א' תחתון - הצעת מחיר </v>
      </c>
      <c r="C34" s="42">
        <v>1</v>
      </c>
      <c r="D34" s="43" t="s">
        <v>14</v>
      </c>
      <c r="E34" s="44">
        <f>SUM(F8:F15)</f>
        <v>7240</v>
      </c>
      <c r="F34" s="44">
        <f t="shared" ref="F34:F35" si="4">C34*E34</f>
        <v>7240</v>
      </c>
      <c r="G34" s="42">
        <v>1</v>
      </c>
      <c r="H34" s="44">
        <f>SUM(H8:H15)</f>
        <v>9810</v>
      </c>
      <c r="I34" s="57"/>
    </row>
    <row r="35" spans="1:9" ht="75.75" thickBot="1" x14ac:dyDescent="0.35">
      <c r="A35" s="45">
        <v>3</v>
      </c>
      <c r="B35" s="46" t="str">
        <f>A16</f>
        <v>השלמת אביזרים לכתב כמויות לפי מחירון משהב"ט + הצעות מחיר מאושרות מבנה א' תחתון - הצעת מחיר</v>
      </c>
      <c r="C35" s="47">
        <v>1</v>
      </c>
      <c r="D35" s="48" t="s">
        <v>14</v>
      </c>
      <c r="E35" s="49">
        <f>SUM(F18:F29)</f>
        <v>20696.7</v>
      </c>
      <c r="F35" s="49">
        <f t="shared" si="4"/>
        <v>20696.7</v>
      </c>
      <c r="G35" s="47">
        <v>1</v>
      </c>
      <c r="H35" s="49">
        <f>SUM(H18:H31)</f>
        <v>19432.8</v>
      </c>
      <c r="I35" s="58"/>
    </row>
    <row r="36" spans="1:9" ht="20.25" thickTop="1" thickBot="1" x14ac:dyDescent="0.35">
      <c r="A36" s="45">
        <v>4</v>
      </c>
      <c r="B36" s="46" t="s">
        <v>24</v>
      </c>
      <c r="C36" s="47">
        <v>1</v>
      </c>
      <c r="D36" s="48" t="s">
        <v>14</v>
      </c>
      <c r="E36" s="49"/>
      <c r="F36" s="49">
        <f>SUM(F33:F35)</f>
        <v>44736.7</v>
      </c>
      <c r="G36" s="47">
        <v>1</v>
      </c>
      <c r="H36" s="49">
        <f>H33+H34+H35</f>
        <v>46042.8</v>
      </c>
      <c r="I36" s="58"/>
    </row>
    <row r="37" spans="1:9" ht="19.5" thickTop="1" x14ac:dyDescent="0.3">
      <c r="A37" s="65" t="s">
        <v>43</v>
      </c>
      <c r="B37" s="60"/>
      <c r="C37" s="61"/>
      <c r="D37" s="62"/>
      <c r="E37" s="63"/>
      <c r="F37" s="63"/>
      <c r="G37" s="77" t="s">
        <v>52</v>
      </c>
      <c r="H37" s="78">
        <f>H36-F36</f>
        <v>1306.1000000000058</v>
      </c>
      <c r="I37" s="64"/>
    </row>
    <row r="38" spans="1:9" ht="18.75" x14ac:dyDescent="0.3">
      <c r="A38" s="65" t="s">
        <v>51</v>
      </c>
      <c r="B38" s="60"/>
      <c r="C38" s="61"/>
      <c r="D38" s="62"/>
      <c r="E38" s="63"/>
      <c r="F38" s="63"/>
      <c r="G38" s="61"/>
      <c r="H38" s="63"/>
      <c r="I38" s="64"/>
    </row>
  </sheetData>
  <autoFilter ref="A2:I37" xr:uid="{32C03CA0-5BB0-4953-B00A-DAE02AC7D484}"/>
  <pageMargins left="0.70866141732283472" right="0.70866141732283472" top="0.74803149606299213" bottom="0.74803149606299213" header="0.31496062992125984" footer="0.31496062992125984"/>
  <pageSetup paperSize="9" scale="85" orientation="landscape" r:id="rId1"/>
  <headerFooter>
    <oddFooter>עמוד &amp;P מתוך &amp;N</oddFooter>
  </headerFooter>
  <rowBreaks count="3" manualBreakCount="3">
    <brk id="5" max="16383" man="1"/>
    <brk id="15" max="16383" man="1"/>
    <brk id="31"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2023-02-26T15:55:30Z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ies>
</file>