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לקוחות\סהרא\עבודות עוז שמיר\מחנה נתן\חיבור מע' חימום נתן ושמואל\"/>
    </mc:Choice>
  </mc:AlternateContent>
  <bookViews>
    <workbookView xWindow="390" yWindow="630" windowWidth="22260" windowHeight="12720"/>
  </bookViews>
  <sheets>
    <sheet name="סופי לקבלן" sheetId="2" r:id="rId1"/>
  </sheets>
  <calcPr calcId="152511"/>
</workbook>
</file>

<file path=xl/calcChain.xml><?xml version="1.0" encoding="utf-8"?>
<calcChain xmlns="http://schemas.openxmlformats.org/spreadsheetml/2006/main">
  <c r="F49" i="2" l="1"/>
  <c r="F15" i="2"/>
  <c r="F24" i="2" l="1"/>
  <c r="F11" i="2"/>
  <c r="F7" i="2"/>
  <c r="F6" i="2"/>
  <c r="F26" i="2" l="1"/>
  <c r="F27" i="2"/>
  <c r="F21" i="2"/>
  <c r="F18" i="2"/>
  <c r="F29" i="2" l="1"/>
  <c r="F33" i="2" l="1"/>
  <c r="F32" i="2"/>
  <c r="F31" i="2"/>
  <c r="F30" i="2"/>
  <c r="F19" i="2" l="1"/>
  <c r="F20" i="2"/>
  <c r="F8" i="2"/>
  <c r="F40" i="2" l="1"/>
  <c r="F23" i="2"/>
  <c r="F35" i="2"/>
  <c r="F17" i="2" l="1"/>
  <c r="F38" i="2" l="1"/>
  <c r="F37" i="2"/>
  <c r="F39" i="2" l="1"/>
  <c r="F14" i="2"/>
  <c r="F43" i="2" l="1"/>
  <c r="F45" i="2" s="1"/>
  <c r="F46" i="2" l="1"/>
  <c r="F47" i="2" s="1"/>
  <c r="F48" i="2" s="1"/>
</calcChain>
</file>

<file path=xl/sharedStrings.xml><?xml version="1.0" encoding="utf-8"?>
<sst xmlns="http://schemas.openxmlformats.org/spreadsheetml/2006/main" count="124" uniqueCount="77">
  <si>
    <t>תאור</t>
  </si>
  <si>
    <t>יח'</t>
  </si>
  <si>
    <t>סה"כ</t>
  </si>
  <si>
    <t>מערכות וציוד</t>
  </si>
  <si>
    <t/>
  </si>
  <si>
    <t>מתקני חשמל</t>
  </si>
  <si>
    <t>מ'</t>
  </si>
  <si>
    <t>תעלות כבלים</t>
  </si>
  <si>
    <t>כבלים ומוליכים</t>
  </si>
  <si>
    <t>מוליכי נחושת מבודדים</t>
  </si>
  <si>
    <t>הארקות והגנות אחרות</t>
  </si>
  <si>
    <t>פסים להשוואת פוטנציאלים עשויים מנחושת במידות 4X40X400 מ"מ</t>
  </si>
  <si>
    <t>תחזוקה ושירותים</t>
  </si>
  <si>
    <t>ש"ע</t>
  </si>
  <si>
    <t>ש"ע חשמלאי</t>
  </si>
  <si>
    <t>סה"כ עלות</t>
  </si>
  <si>
    <t>מע"מ בשיעור 17%</t>
  </si>
  <si>
    <t>כמות לחלקי 1</t>
  </si>
  <si>
    <t>הנחה כללית 28.2%</t>
  </si>
  <si>
    <t>סה"כ לאחר הנחה</t>
  </si>
  <si>
    <t>3.08.12.01.0040</t>
  </si>
  <si>
    <t>נקודת הארקה במוליך 16 ממ"ר לאלמנט מתכתי או לצנרת מים (עבור המוליך משולם בנפרד), לרבות בורג מחובר או מרותך לציוד, דיסקיות, נעל כבל, שילוט וכל יתר הנדרש לחיבור הנקודה</t>
  </si>
  <si>
    <t>3.08.12.01.0043</t>
  </si>
  <si>
    <t>סעיף מאגר משולב</t>
  </si>
  <si>
    <t>סה"כ למאאגר המשולב 06/2018</t>
  </si>
  <si>
    <t>3.08.60.24.0051</t>
  </si>
  <si>
    <t xml:space="preserve">מחיר מאגר 06/2018 </t>
  </si>
  <si>
    <t>3.08.13.02.0007</t>
  </si>
  <si>
    <t>בודק מוסמך</t>
  </si>
  <si>
    <t>קומפ</t>
  </si>
  <si>
    <t>3.08.13.02.0013</t>
  </si>
  <si>
    <t>ביקורתהארקה ע"י בודק מוסמך</t>
  </si>
  <si>
    <t>מ</t>
  </si>
  <si>
    <t>לוח חשמל ואביזרים</t>
  </si>
  <si>
    <t>3.08.05.03.0013</t>
  </si>
  <si>
    <t>3.08.01.06.0037</t>
  </si>
  <si>
    <t>3.08.03.01.0013</t>
  </si>
  <si>
    <t>נקודות</t>
  </si>
  <si>
    <t>תוספת להתקנת מאמת בלוח קיים</t>
  </si>
  <si>
    <t>עמודים</t>
  </si>
  <si>
    <t>3.08.09.01.0025</t>
  </si>
  <si>
    <t>קונזולה</t>
  </si>
  <si>
    <t>משאית סל</t>
  </si>
  <si>
    <t>י"ע</t>
  </si>
  <si>
    <t>מוליכי נחושת מבודדים בחתך 10 ממ"ר עם בידוד P.V.C</t>
  </si>
  <si>
    <t>06.91.02.0003</t>
  </si>
  <si>
    <t>חשמלאי</t>
  </si>
  <si>
    <t>06.91.04.0100</t>
  </si>
  <si>
    <t>3.08.12.01.0013</t>
  </si>
  <si>
    <t>ריתוך פס הארקה 40*4</t>
  </si>
  <si>
    <t>3.08.12.01.0031</t>
  </si>
  <si>
    <t>אלקטרודה</t>
  </si>
  <si>
    <t xml:space="preserve">תעלה  60*60 </t>
  </si>
  <si>
    <t>חפירות</t>
  </si>
  <si>
    <t>3.08.10.04.0030</t>
  </si>
  <si>
    <t>חפירה</t>
  </si>
  <si>
    <t>ריתוך פס הארקה 40*4 בכולנס</t>
  </si>
  <si>
    <t>3.08.05.10.0004</t>
  </si>
  <si>
    <t>ממסר פחת 4X40A רגישות 30 מ"א</t>
  </si>
  <si>
    <t>3.08.06.05.0001</t>
  </si>
  <si>
    <t xml:space="preserve">נקודה תלת פזי </t>
  </si>
  <si>
    <t xml:space="preserve">מא"ז  עד3X40A  </t>
  </si>
  <si>
    <t>מ"ז פקט בקופסה אטומה</t>
  </si>
  <si>
    <t>3.08.06.05.0040</t>
  </si>
  <si>
    <t>3.08.10.01.0007</t>
  </si>
  <si>
    <t>קידוח 1.25 כולל שרוול עד עובי 20 ס"מ</t>
  </si>
  <si>
    <t>3.08.01.02.0008</t>
  </si>
  <si>
    <t>צינורות פלסטיים כפיפים "פ"ד" (מריכף) קוטר 25 מ"מ  התקנה  סמויה  לרבות חבל משיכה (אם נדרש), קופסאות וחומרי עזר</t>
  </si>
  <si>
    <t>3.08.01.04.0043</t>
  </si>
  <si>
    <t>קוברה 75</t>
  </si>
  <si>
    <t>קופסאות מעבר</t>
  </si>
  <si>
    <t>קופסאות CI</t>
  </si>
  <si>
    <t>3.08.02.01.0034</t>
  </si>
  <si>
    <t>קופסה אטומה 110*360*500</t>
  </si>
  <si>
    <t xml:space="preserve">עמוד פלדה פרופיל 100*100 </t>
  </si>
  <si>
    <t>3.08.03.01.0022</t>
  </si>
  <si>
    <t>מוליכי נחושת מבודדים בחתך35 ממ"ר עם בידוד P.V.C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</si>
</sst>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5" x14ac:knownFonts="1">
    <font>
      <sz val="11"/>
      <name val="Calibri"/>
    </font>
    <font>
      <sz val="12"/>
      <color rgb="FF0000FF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8C8C8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uble">
        <color rgb="FF008000"/>
      </top>
      <bottom style="double">
        <color rgb="FF008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3">
    <xf numFmtId="0" fontId="0" fillId="0" borderId="0" xfId="0" applyNumberFormat="1" applyFont="1"/>
    <xf numFmtId="0" fontId="1" fillId="0" borderId="0" xfId="0" applyNumberFormat="1" applyFont="1"/>
    <xf numFmtId="0" fontId="0" fillId="0" borderId="0" xfId="0" applyNumberFormat="1" applyFont="1" applyAlignment="1">
      <alignment shrinkToFit="1"/>
    </xf>
    <xf numFmtId="0" fontId="1" fillId="0" borderId="1" xfId="0" applyNumberFormat="1" applyFont="1" applyBorder="1" applyAlignment="1">
      <alignment shrinkToFit="1"/>
    </xf>
    <xf numFmtId="0" fontId="0" fillId="0" borderId="1" xfId="0" applyNumberFormat="1" applyFont="1" applyBorder="1" applyAlignment="1">
      <alignment shrinkToFit="1"/>
    </xf>
    <xf numFmtId="0" fontId="0" fillId="2" borderId="2" xfId="0" applyNumberFormat="1" applyFont="1" applyFill="1" applyBorder="1" applyAlignment="1">
      <alignment horizontal="right" shrinkToFit="1"/>
    </xf>
    <xf numFmtId="0" fontId="0" fillId="0" borderId="3" xfId="0" applyNumberFormat="1" applyFont="1" applyBorder="1" applyAlignment="1">
      <alignment shrinkToFit="1"/>
    </xf>
    <xf numFmtId="4" fontId="0" fillId="2" borderId="2" xfId="0" applyNumberFormat="1" applyFont="1" applyFill="1" applyBorder="1" applyAlignment="1">
      <alignment horizontal="right"/>
    </xf>
    <xf numFmtId="4" fontId="0" fillId="0" borderId="0" xfId="0" applyNumberFormat="1" applyFont="1" applyAlignment="1">
      <alignment horizontal="right"/>
    </xf>
    <xf numFmtId="4" fontId="0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4" fontId="0" fillId="0" borderId="3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4" fontId="2" fillId="0" borderId="3" xfId="0" applyNumberFormat="1" applyFont="1" applyBorder="1" applyAlignment="1">
      <alignment horizontal="right"/>
    </xf>
    <xf numFmtId="0" fontId="0" fillId="0" borderId="1" xfId="0" applyNumberFormat="1" applyFont="1" applyBorder="1" applyAlignment="1">
      <alignment wrapText="1"/>
    </xf>
    <xf numFmtId="0" fontId="0" fillId="2" borderId="2" xfId="0" applyNumberFormat="1" applyFont="1" applyFill="1" applyBorder="1" applyAlignment="1">
      <alignment horizontal="right" wrapText="1"/>
    </xf>
    <xf numFmtId="0" fontId="1" fillId="0" borderId="1" xfId="0" applyNumberFormat="1" applyFont="1" applyBorder="1" applyAlignment="1">
      <alignment wrapText="1" shrinkToFit="1"/>
    </xf>
    <xf numFmtId="0" fontId="2" fillId="0" borderId="1" xfId="0" applyNumberFormat="1" applyFont="1" applyBorder="1" applyAlignment="1">
      <alignment wrapText="1"/>
    </xf>
    <xf numFmtId="0" fontId="2" fillId="0" borderId="3" xfId="0" applyNumberFormat="1" applyFont="1" applyBorder="1" applyAlignment="1">
      <alignment wrapText="1"/>
    </xf>
    <xf numFmtId="0" fontId="0" fillId="0" borderId="0" xfId="0" applyNumberFormat="1" applyFont="1" applyAlignment="1">
      <alignment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wrapText="1"/>
    </xf>
    <xf numFmtId="0" fontId="3" fillId="0" borderId="1" xfId="0" applyNumberFormat="1" applyFont="1" applyBorder="1" applyAlignment="1">
      <alignment shrinkToFit="1"/>
    </xf>
    <xf numFmtId="43" fontId="0" fillId="0" borderId="1" xfId="1" applyFont="1" applyBorder="1" applyAlignment="1">
      <alignment horizontal="right"/>
    </xf>
    <xf numFmtId="43" fontId="1" fillId="0" borderId="1" xfId="1" applyFont="1" applyBorder="1" applyAlignment="1">
      <alignment horizontal="right"/>
    </xf>
    <xf numFmtId="43" fontId="0" fillId="0" borderId="3" xfId="1" applyFont="1" applyBorder="1" applyAlignment="1">
      <alignment horizontal="right"/>
    </xf>
    <xf numFmtId="43" fontId="0" fillId="0" borderId="0" xfId="1" applyFont="1" applyAlignment="1">
      <alignment horizontal="right"/>
    </xf>
    <xf numFmtId="0" fontId="3" fillId="2" borderId="2" xfId="0" applyNumberFormat="1" applyFont="1" applyFill="1" applyBorder="1" applyAlignment="1">
      <alignment horizontal="left"/>
    </xf>
    <xf numFmtId="43" fontId="3" fillId="2" borderId="2" xfId="1" applyFont="1" applyFill="1" applyBorder="1" applyAlignment="1">
      <alignment horizontal="right" wrapText="1"/>
    </xf>
    <xf numFmtId="0" fontId="0" fillId="0" borderId="1" xfId="0" applyNumberFormat="1" applyFont="1" applyBorder="1"/>
    <xf numFmtId="0" fontId="1" fillId="0" borderId="1" xfId="0" applyNumberFormat="1" applyFont="1" applyBorder="1"/>
    <xf numFmtId="0" fontId="3" fillId="0" borderId="1" xfId="0" applyNumberFormat="1" applyFont="1" applyBorder="1"/>
    <xf numFmtId="0" fontId="0" fillId="0" borderId="3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rightToLeft="1" tabSelected="1" zoomScale="130" zoomScaleNormal="130" workbookViewId="0">
      <pane ySplit="1" topLeftCell="A32" activePane="bottomLeft" state="frozen"/>
      <selection pane="bottomLeft" activeCell="E48" sqref="E48"/>
    </sheetView>
  </sheetViews>
  <sheetFormatPr defaultRowHeight="15" x14ac:dyDescent="0.25"/>
  <cols>
    <col min="1" max="1" width="15.5703125" customWidth="1"/>
    <col min="2" max="2" width="70" style="19" customWidth="1"/>
    <col min="3" max="3" width="9.140625" style="2" customWidth="1"/>
    <col min="4" max="4" width="9.140625" style="8" customWidth="1"/>
    <col min="5" max="5" width="10" style="26" bestFit="1" customWidth="1"/>
    <col min="6" max="6" width="17" style="8" customWidth="1"/>
  </cols>
  <sheetData>
    <row r="1" spans="1:6" ht="46.5" thickTop="1" thickBot="1" x14ac:dyDescent="0.3">
      <c r="A1" s="27" t="s">
        <v>23</v>
      </c>
      <c r="B1" s="15" t="s">
        <v>0</v>
      </c>
      <c r="C1" s="5" t="s">
        <v>1</v>
      </c>
      <c r="D1" s="20" t="s">
        <v>17</v>
      </c>
      <c r="E1" s="28" t="s">
        <v>26</v>
      </c>
      <c r="F1" s="7" t="s">
        <v>2</v>
      </c>
    </row>
    <row r="2" spans="1:6" ht="15.75" thickTop="1" x14ac:dyDescent="0.25">
      <c r="A2" s="29"/>
      <c r="B2" s="14"/>
      <c r="C2" s="4"/>
      <c r="D2" s="9"/>
      <c r="E2" s="23"/>
      <c r="F2" s="9"/>
    </row>
    <row r="3" spans="1:6" s="1" customFormat="1" ht="15.75" x14ac:dyDescent="0.25">
      <c r="A3" s="30"/>
      <c r="B3" s="16" t="s">
        <v>3</v>
      </c>
      <c r="C3" s="3" t="s">
        <v>4</v>
      </c>
      <c r="D3" s="10" t="s">
        <v>4</v>
      </c>
      <c r="E3" s="24" t="s">
        <v>4</v>
      </c>
      <c r="F3" s="10" t="s">
        <v>4</v>
      </c>
    </row>
    <row r="4" spans="1:6" s="1" customFormat="1" ht="15.75" x14ac:dyDescent="0.25">
      <c r="A4" s="30"/>
      <c r="B4" s="16" t="s">
        <v>5</v>
      </c>
      <c r="C4" s="3" t="s">
        <v>4</v>
      </c>
      <c r="D4" s="10" t="s">
        <v>4</v>
      </c>
      <c r="E4" s="24" t="s">
        <v>4</v>
      </c>
      <c r="F4" s="10" t="s">
        <v>4</v>
      </c>
    </row>
    <row r="5" spans="1:6" s="1" customFormat="1" ht="15.75" x14ac:dyDescent="0.25">
      <c r="A5" s="30"/>
      <c r="B5" s="16" t="s">
        <v>7</v>
      </c>
      <c r="C5" s="3" t="s">
        <v>4</v>
      </c>
      <c r="D5" s="10" t="s">
        <v>4</v>
      </c>
      <c r="E5" s="24" t="s">
        <v>4</v>
      </c>
      <c r="F5" s="9"/>
    </row>
    <row r="6" spans="1:6" ht="30" x14ac:dyDescent="0.25">
      <c r="A6" s="31" t="s">
        <v>66</v>
      </c>
      <c r="B6" s="14" t="s">
        <v>67</v>
      </c>
      <c r="C6" s="4" t="s">
        <v>6</v>
      </c>
      <c r="D6" s="9">
        <v>15</v>
      </c>
      <c r="E6" s="23">
        <v>5.91</v>
      </c>
      <c r="F6" s="9">
        <f t="shared" ref="F6:F7" si="0">D6*E6</f>
        <v>88.65</v>
      </c>
    </row>
    <row r="7" spans="1:6" x14ac:dyDescent="0.25">
      <c r="A7" s="31" t="s">
        <v>68</v>
      </c>
      <c r="B7" s="14" t="s">
        <v>69</v>
      </c>
      <c r="C7" s="4" t="s">
        <v>6</v>
      </c>
      <c r="D7" s="9">
        <v>15</v>
      </c>
      <c r="E7" s="23">
        <v>25.76</v>
      </c>
      <c r="F7" s="9">
        <f t="shared" si="0"/>
        <v>386.40000000000003</v>
      </c>
    </row>
    <row r="8" spans="1:6" s="1" customFormat="1" ht="15.75" x14ac:dyDescent="0.25">
      <c r="A8" s="31" t="s">
        <v>35</v>
      </c>
      <c r="B8" s="14" t="s">
        <v>52</v>
      </c>
      <c r="C8" s="9" t="s">
        <v>32</v>
      </c>
      <c r="D8" s="23">
        <v>5</v>
      </c>
      <c r="E8" s="9">
        <v>67.099999999999994</v>
      </c>
      <c r="F8" s="9">
        <f t="shared" ref="F8:F11" si="1">D8*E8</f>
        <v>335.5</v>
      </c>
    </row>
    <row r="9" spans="1:6" s="1" customFormat="1" ht="15.75" x14ac:dyDescent="0.25">
      <c r="A9" s="31"/>
      <c r="B9" s="16" t="s">
        <v>70</v>
      </c>
      <c r="C9" s="9"/>
      <c r="D9" s="23"/>
      <c r="E9" s="9"/>
      <c r="F9" s="9"/>
    </row>
    <row r="10" spans="1:6" s="1" customFormat="1" ht="15.75" x14ac:dyDescent="0.25">
      <c r="A10" s="31"/>
      <c r="B10" s="16" t="s">
        <v>71</v>
      </c>
      <c r="C10" s="9"/>
      <c r="D10" s="23"/>
      <c r="E10" s="9"/>
      <c r="F10" s="9"/>
    </row>
    <row r="11" spans="1:6" s="1" customFormat="1" ht="15.75" x14ac:dyDescent="0.25">
      <c r="A11" s="31" t="s">
        <v>72</v>
      </c>
      <c r="B11" s="14" t="s">
        <v>73</v>
      </c>
      <c r="C11" s="9" t="s">
        <v>1</v>
      </c>
      <c r="D11" s="23">
        <v>1</v>
      </c>
      <c r="E11" s="9">
        <v>782.8</v>
      </c>
      <c r="F11" s="9">
        <f t="shared" si="1"/>
        <v>782.8</v>
      </c>
    </row>
    <row r="12" spans="1:6" s="1" customFormat="1" ht="15.75" x14ac:dyDescent="0.25">
      <c r="A12" s="30"/>
      <c r="B12" s="16" t="s">
        <v>8</v>
      </c>
      <c r="C12" s="3" t="s">
        <v>4</v>
      </c>
      <c r="D12" s="10" t="s">
        <v>4</v>
      </c>
      <c r="E12" s="24" t="s">
        <v>4</v>
      </c>
      <c r="F12" s="9"/>
    </row>
    <row r="13" spans="1:6" s="1" customFormat="1" ht="15.75" x14ac:dyDescent="0.25">
      <c r="A13" s="30"/>
      <c r="B13" s="16" t="s">
        <v>9</v>
      </c>
      <c r="C13" s="3" t="s">
        <v>4</v>
      </c>
      <c r="D13" s="10" t="s">
        <v>4</v>
      </c>
      <c r="E13" s="24" t="s">
        <v>4</v>
      </c>
      <c r="F13" s="9"/>
    </row>
    <row r="14" spans="1:6" x14ac:dyDescent="0.25">
      <c r="A14" s="31" t="s">
        <v>36</v>
      </c>
      <c r="B14" s="14" t="s">
        <v>44</v>
      </c>
      <c r="C14" s="4" t="s">
        <v>6</v>
      </c>
      <c r="D14" s="9">
        <v>14</v>
      </c>
      <c r="E14" s="23">
        <v>11.49</v>
      </c>
      <c r="F14" s="9">
        <f t="shared" ref="F14:F15" si="2">D14*E14</f>
        <v>160.86000000000001</v>
      </c>
    </row>
    <row r="15" spans="1:6" x14ac:dyDescent="0.25">
      <c r="A15" s="31" t="s">
        <v>75</v>
      </c>
      <c r="B15" s="14" t="s">
        <v>76</v>
      </c>
      <c r="C15" s="4" t="s">
        <v>6</v>
      </c>
      <c r="D15" s="9">
        <v>15</v>
      </c>
      <c r="E15" s="23">
        <v>32.21</v>
      </c>
      <c r="F15" s="9">
        <f t="shared" si="2"/>
        <v>483.15000000000003</v>
      </c>
    </row>
    <row r="16" spans="1:6" s="1" customFormat="1" ht="15.75" x14ac:dyDescent="0.25">
      <c r="A16" s="31"/>
      <c r="B16" s="16" t="s">
        <v>33</v>
      </c>
      <c r="C16" s="4"/>
      <c r="D16" s="4"/>
      <c r="E16" s="4"/>
      <c r="F16" s="4"/>
    </row>
    <row r="17" spans="1:6" s="1" customFormat="1" ht="15.75" x14ac:dyDescent="0.25">
      <c r="A17" s="31" t="s">
        <v>34</v>
      </c>
      <c r="B17" s="21" t="s">
        <v>61</v>
      </c>
      <c r="C17" s="4" t="s">
        <v>1</v>
      </c>
      <c r="D17" s="4">
        <v>1</v>
      </c>
      <c r="E17" s="4">
        <v>547.41999999999996</v>
      </c>
      <c r="F17" s="4">
        <f t="shared" ref="F17:F21" si="3">E17*D17</f>
        <v>547.41999999999996</v>
      </c>
    </row>
    <row r="18" spans="1:6" s="1" customFormat="1" ht="15.75" x14ac:dyDescent="0.25">
      <c r="A18" s="31" t="s">
        <v>57</v>
      </c>
      <c r="B18" s="21" t="s">
        <v>58</v>
      </c>
      <c r="C18" s="4" t="s">
        <v>1</v>
      </c>
      <c r="D18" s="4">
        <v>1</v>
      </c>
      <c r="E18" s="4">
        <v>558.76</v>
      </c>
      <c r="F18" s="4">
        <f t="shared" si="3"/>
        <v>558.76</v>
      </c>
    </row>
    <row r="19" spans="1:6" s="1" customFormat="1" ht="15.75" x14ac:dyDescent="0.25">
      <c r="A19" s="31"/>
      <c r="B19" s="16" t="s">
        <v>37</v>
      </c>
      <c r="C19" s="22"/>
      <c r="D19" s="4"/>
      <c r="E19" s="4"/>
      <c r="F19" s="4">
        <f t="shared" si="3"/>
        <v>0</v>
      </c>
    </row>
    <row r="20" spans="1:6" s="1" customFormat="1" ht="15.75" x14ac:dyDescent="0.25">
      <c r="A20" s="31" t="s">
        <v>59</v>
      </c>
      <c r="B20" s="21" t="s">
        <v>60</v>
      </c>
      <c r="C20" s="4" t="s">
        <v>1</v>
      </c>
      <c r="D20" s="4">
        <v>1</v>
      </c>
      <c r="E20" s="4">
        <v>694.09</v>
      </c>
      <c r="F20" s="4">
        <f t="shared" si="3"/>
        <v>694.09</v>
      </c>
    </row>
    <row r="21" spans="1:6" s="1" customFormat="1" ht="15.75" x14ac:dyDescent="0.25">
      <c r="A21" s="31" t="s">
        <v>63</v>
      </c>
      <c r="B21" s="21" t="s">
        <v>62</v>
      </c>
      <c r="C21" s="4" t="s">
        <v>1</v>
      </c>
      <c r="D21" s="4">
        <v>1</v>
      </c>
      <c r="E21" s="4">
        <v>250</v>
      </c>
      <c r="F21" s="4">
        <f t="shared" si="3"/>
        <v>250</v>
      </c>
    </row>
    <row r="22" spans="1:6" ht="15.75" x14ac:dyDescent="0.25">
      <c r="A22" s="31"/>
      <c r="B22" s="16" t="s">
        <v>39</v>
      </c>
      <c r="C22" s="4"/>
      <c r="D22" s="9"/>
      <c r="E22" s="23"/>
      <c r="F22" s="9"/>
    </row>
    <row r="23" spans="1:6" x14ac:dyDescent="0.25">
      <c r="A23" s="31" t="s">
        <v>40</v>
      </c>
      <c r="B23" s="21" t="s">
        <v>41</v>
      </c>
      <c r="C23" s="4" t="s">
        <v>1</v>
      </c>
      <c r="D23" s="9"/>
      <c r="E23" s="23">
        <v>566.79999999999995</v>
      </c>
      <c r="F23" s="9">
        <f t="shared" ref="F23:F35" si="4">D23*E23</f>
        <v>0</v>
      </c>
    </row>
    <row r="24" spans="1:6" x14ac:dyDescent="0.25">
      <c r="A24" s="31" t="s">
        <v>40</v>
      </c>
      <c r="B24" s="21" t="s">
        <v>74</v>
      </c>
      <c r="C24" s="4" t="s">
        <v>1</v>
      </c>
      <c r="D24" s="9">
        <v>1</v>
      </c>
      <c r="E24" s="23">
        <v>1108.9000000000001</v>
      </c>
      <c r="F24" s="9">
        <f t="shared" si="4"/>
        <v>1108.9000000000001</v>
      </c>
    </row>
    <row r="25" spans="1:6" ht="15.75" x14ac:dyDescent="0.25">
      <c r="A25" s="31"/>
      <c r="B25" s="16" t="s">
        <v>53</v>
      </c>
      <c r="C25" s="4"/>
      <c r="D25" s="9"/>
      <c r="E25" s="23"/>
      <c r="F25" s="9"/>
    </row>
    <row r="26" spans="1:6" x14ac:dyDescent="0.25">
      <c r="A26" s="31" t="s">
        <v>64</v>
      </c>
      <c r="B26" s="21" t="s">
        <v>65</v>
      </c>
      <c r="C26" s="4" t="s">
        <v>1</v>
      </c>
      <c r="D26" s="9"/>
      <c r="E26" s="23">
        <v>234.35</v>
      </c>
      <c r="F26" s="9">
        <f t="shared" si="4"/>
        <v>0</v>
      </c>
    </row>
    <row r="27" spans="1:6" x14ac:dyDescent="0.25">
      <c r="A27" s="31" t="s">
        <v>54</v>
      </c>
      <c r="B27" s="21" t="s">
        <v>55</v>
      </c>
      <c r="C27" s="4" t="s">
        <v>6</v>
      </c>
      <c r="D27" s="9">
        <v>18</v>
      </c>
      <c r="E27" s="23">
        <v>65</v>
      </c>
      <c r="F27" s="9">
        <f t="shared" si="4"/>
        <v>1170</v>
      </c>
    </row>
    <row r="28" spans="1:6" s="1" customFormat="1" ht="15.75" x14ac:dyDescent="0.25">
      <c r="A28" s="30"/>
      <c r="B28" s="16" t="s">
        <v>10</v>
      </c>
      <c r="C28" s="3" t="s">
        <v>4</v>
      </c>
      <c r="D28" s="9"/>
      <c r="E28" s="23"/>
      <c r="F28" s="9"/>
    </row>
    <row r="29" spans="1:6" s="1" customFormat="1" ht="15.75" x14ac:dyDescent="0.25">
      <c r="A29" s="31" t="s">
        <v>48</v>
      </c>
      <c r="B29" s="21" t="s">
        <v>56</v>
      </c>
      <c r="C29" s="4" t="s">
        <v>1</v>
      </c>
      <c r="D29" s="9">
        <v>1</v>
      </c>
      <c r="E29" s="23">
        <v>199.97</v>
      </c>
      <c r="F29" s="9">
        <f t="shared" si="4"/>
        <v>199.97</v>
      </c>
    </row>
    <row r="30" spans="1:6" s="1" customFormat="1" ht="15.75" x14ac:dyDescent="0.25">
      <c r="A30" s="31" t="s">
        <v>48</v>
      </c>
      <c r="B30" s="14" t="s">
        <v>49</v>
      </c>
      <c r="C30" s="4" t="s">
        <v>6</v>
      </c>
      <c r="D30" s="9">
        <v>12</v>
      </c>
      <c r="E30" s="23">
        <v>38.340000000000003</v>
      </c>
      <c r="F30" s="9">
        <f t="shared" ref="F30:F33" si="5">D30*E30</f>
        <v>460.08000000000004</v>
      </c>
    </row>
    <row r="31" spans="1:6" s="1" customFormat="1" ht="15.75" x14ac:dyDescent="0.25">
      <c r="A31" s="31" t="s">
        <v>50</v>
      </c>
      <c r="B31" s="14" t="s">
        <v>51</v>
      </c>
      <c r="C31" s="4" t="s">
        <v>1</v>
      </c>
      <c r="D31" s="9">
        <v>2</v>
      </c>
      <c r="E31" s="23">
        <v>940.68</v>
      </c>
      <c r="F31" s="9">
        <f t="shared" si="5"/>
        <v>1881.36</v>
      </c>
    </row>
    <row r="32" spans="1:6" x14ac:dyDescent="0.25">
      <c r="A32" s="31" t="s">
        <v>20</v>
      </c>
      <c r="B32" s="14" t="s">
        <v>11</v>
      </c>
      <c r="C32" s="4" t="s">
        <v>1</v>
      </c>
      <c r="D32" s="9">
        <v>1</v>
      </c>
      <c r="E32" s="23">
        <v>192.22</v>
      </c>
      <c r="F32" s="9">
        <f t="shared" si="5"/>
        <v>192.22</v>
      </c>
    </row>
    <row r="33" spans="1:6" ht="32.25" customHeight="1" x14ac:dyDescent="0.25">
      <c r="A33" s="31" t="s">
        <v>22</v>
      </c>
      <c r="B33" s="21" t="s">
        <v>21</v>
      </c>
      <c r="C33" s="4" t="s">
        <v>1</v>
      </c>
      <c r="D33" s="9">
        <v>2</v>
      </c>
      <c r="E33" s="23">
        <v>159.18</v>
      </c>
      <c r="F33" s="9">
        <f t="shared" si="5"/>
        <v>318.36</v>
      </c>
    </row>
    <row r="34" spans="1:6" s="1" customFormat="1" ht="15.75" x14ac:dyDescent="0.25">
      <c r="A34" s="30"/>
      <c r="B34" s="16" t="s">
        <v>5</v>
      </c>
      <c r="C34" s="3" t="s">
        <v>4</v>
      </c>
      <c r="D34" s="10" t="s">
        <v>4</v>
      </c>
      <c r="E34" s="24" t="s">
        <v>4</v>
      </c>
      <c r="F34" s="9"/>
    </row>
    <row r="35" spans="1:6" ht="11.25" customHeight="1" x14ac:dyDescent="0.25">
      <c r="A35" s="31" t="s">
        <v>25</v>
      </c>
      <c r="B35" s="21" t="s">
        <v>38</v>
      </c>
      <c r="C35" s="4" t="s">
        <v>1</v>
      </c>
      <c r="D35" s="9">
        <v>1</v>
      </c>
      <c r="E35" s="23">
        <v>241.29</v>
      </c>
      <c r="F35" s="9">
        <f t="shared" si="4"/>
        <v>241.29</v>
      </c>
    </row>
    <row r="36" spans="1:6" s="1" customFormat="1" ht="15.75" x14ac:dyDescent="0.25">
      <c r="A36" s="30"/>
      <c r="B36" s="16" t="s">
        <v>14</v>
      </c>
      <c r="C36" s="3" t="s">
        <v>4</v>
      </c>
      <c r="D36" s="10" t="s">
        <v>4</v>
      </c>
      <c r="E36" s="24" t="s">
        <v>4</v>
      </c>
      <c r="F36" s="9"/>
    </row>
    <row r="37" spans="1:6" s="1" customFormat="1" ht="15.75" x14ac:dyDescent="0.25">
      <c r="A37" s="31" t="s">
        <v>27</v>
      </c>
      <c r="B37" s="14" t="s">
        <v>28</v>
      </c>
      <c r="C37" s="4" t="s">
        <v>29</v>
      </c>
      <c r="D37" s="9">
        <v>0</v>
      </c>
      <c r="E37" s="23">
        <v>2074.52</v>
      </c>
      <c r="F37" s="9">
        <f t="shared" ref="F37:F38" si="6">D37*E37</f>
        <v>0</v>
      </c>
    </row>
    <row r="38" spans="1:6" s="1" customFormat="1" ht="15.75" x14ac:dyDescent="0.25">
      <c r="A38" s="31" t="s">
        <v>30</v>
      </c>
      <c r="B38" s="14" t="s">
        <v>31</v>
      </c>
      <c r="C38" s="4" t="s">
        <v>29</v>
      </c>
      <c r="D38" s="9">
        <v>0</v>
      </c>
      <c r="E38" s="23">
        <v>1383</v>
      </c>
      <c r="F38" s="9">
        <f t="shared" si="6"/>
        <v>0</v>
      </c>
    </row>
    <row r="39" spans="1:6" x14ac:dyDescent="0.25">
      <c r="A39" s="31" t="s">
        <v>45</v>
      </c>
      <c r="B39" s="14" t="s">
        <v>46</v>
      </c>
      <c r="C39" s="4" t="s">
        <v>13</v>
      </c>
      <c r="D39" s="9">
        <v>14</v>
      </c>
      <c r="E39" s="23">
        <v>150.88999999999999</v>
      </c>
      <c r="F39" s="9">
        <f t="shared" ref="F39:F40" si="7">D39*E39</f>
        <v>2112.46</v>
      </c>
    </row>
    <row r="40" spans="1:6" x14ac:dyDescent="0.25">
      <c r="A40" s="31" t="s">
        <v>47</v>
      </c>
      <c r="B40" s="21" t="s">
        <v>42</v>
      </c>
      <c r="C40" s="22" t="s">
        <v>43</v>
      </c>
      <c r="D40" s="9">
        <v>0.5</v>
      </c>
      <c r="E40" s="23">
        <v>3447.39</v>
      </c>
      <c r="F40" s="9">
        <f t="shared" si="7"/>
        <v>1723.6949999999999</v>
      </c>
    </row>
    <row r="41" spans="1:6" x14ac:dyDescent="0.25">
      <c r="A41" s="29"/>
      <c r="B41" s="21" t="s">
        <v>24</v>
      </c>
      <c r="C41" s="4"/>
      <c r="D41" s="9"/>
      <c r="E41" s="23"/>
      <c r="F41" s="9"/>
    </row>
    <row r="42" spans="1:6" x14ac:dyDescent="0.25">
      <c r="A42" s="29"/>
      <c r="B42" s="14"/>
      <c r="C42" s="4"/>
      <c r="D42" s="9"/>
      <c r="E42" s="23"/>
      <c r="F42" s="9"/>
    </row>
    <row r="43" spans="1:6" x14ac:dyDescent="0.25">
      <c r="A43" s="29"/>
      <c r="B43" s="14" t="s">
        <v>3</v>
      </c>
      <c r="C43" s="4"/>
      <c r="D43" s="9"/>
      <c r="E43" s="23"/>
      <c r="F43" s="9">
        <f>SUM(F5:F40)</f>
        <v>13695.965</v>
      </c>
    </row>
    <row r="44" spans="1:6" x14ac:dyDescent="0.25">
      <c r="A44" s="29"/>
      <c r="B44" s="14" t="s">
        <v>12</v>
      </c>
      <c r="C44" s="4"/>
      <c r="D44" s="9"/>
      <c r="E44" s="23"/>
      <c r="F44" s="9"/>
    </row>
    <row r="45" spans="1:6" x14ac:dyDescent="0.25">
      <c r="A45" s="29"/>
      <c r="B45" s="17" t="s">
        <v>15</v>
      </c>
      <c r="C45" s="4"/>
      <c r="D45" s="9"/>
      <c r="E45" s="23"/>
      <c r="F45" s="12">
        <f>SUM(F43:F44)</f>
        <v>13695.965</v>
      </c>
    </row>
    <row r="46" spans="1:6" x14ac:dyDescent="0.25">
      <c r="A46" s="29"/>
      <c r="B46" s="17" t="s">
        <v>18</v>
      </c>
      <c r="C46" s="4"/>
      <c r="D46" s="9"/>
      <c r="E46" s="23"/>
      <c r="F46" s="12">
        <f>F45*0.282</f>
        <v>3862.2621299999996</v>
      </c>
    </row>
    <row r="47" spans="1:6" x14ac:dyDescent="0.25">
      <c r="A47" s="29"/>
      <c r="B47" s="17" t="s">
        <v>19</v>
      </c>
      <c r="C47" s="4"/>
      <c r="D47" s="9"/>
      <c r="E47" s="23"/>
      <c r="F47" s="12">
        <f>F45-F46</f>
        <v>9833.702870000001</v>
      </c>
    </row>
    <row r="48" spans="1:6" x14ac:dyDescent="0.25">
      <c r="A48" s="29"/>
      <c r="B48" s="17" t="s">
        <v>16</v>
      </c>
      <c r="C48" s="4"/>
      <c r="D48" s="9"/>
      <c r="E48" s="23"/>
      <c r="F48" s="12">
        <f>(F47 * (1 / 100 * 17))</f>
        <v>1671.7294879000003</v>
      </c>
    </row>
    <row r="49" spans="1:6" x14ac:dyDescent="0.25">
      <c r="A49" s="32"/>
      <c r="B49" s="18" t="s">
        <v>15</v>
      </c>
      <c r="C49" s="6"/>
      <c r="D49" s="11"/>
      <c r="E49" s="25"/>
      <c r="F49" s="13">
        <f>F48+F47</f>
        <v>11505.432357900001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סופי לקבלן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dekel</dc:creator>
  <cp:lastModifiedBy>user</cp:lastModifiedBy>
  <dcterms:created xsi:type="dcterms:W3CDTF">2019-09-02T14:38:26Z</dcterms:created>
  <dcterms:modified xsi:type="dcterms:W3CDTF">2021-07-12T06:35:52Z</dcterms:modified>
</cp:coreProperties>
</file>