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23375546\Documents\טפסים\"/>
    </mc:Choice>
  </mc:AlternateContent>
  <bookViews>
    <workbookView xWindow="975" yWindow="135" windowWidth="14250" windowHeight="11160"/>
  </bookViews>
  <sheets>
    <sheet name="גיליון1" sheetId="1" r:id="rId1"/>
    <sheet name="גיליון2" sheetId="2" r:id="rId2"/>
    <sheet name="גיליון3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22" i="1" l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21" i="1"/>
  <c r="A41" i="1"/>
  <c r="K41" i="1"/>
  <c r="M41" i="1"/>
  <c r="O41" i="1"/>
  <c r="A42" i="1"/>
  <c r="K42" i="1"/>
  <c r="M42" i="1"/>
  <c r="O42" i="1"/>
  <c r="A37" i="1"/>
  <c r="K37" i="1"/>
  <c r="M37" i="1"/>
  <c r="O37" i="1"/>
  <c r="A38" i="1"/>
  <c r="K38" i="1"/>
  <c r="M38" i="1"/>
  <c r="O38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9" i="1"/>
  <c r="A40" i="1"/>
  <c r="A43" i="1"/>
  <c r="A44" i="1"/>
  <c r="A45" i="1"/>
  <c r="A17" i="1"/>
  <c r="K40" i="1"/>
  <c r="M40" i="1"/>
  <c r="O40" i="1"/>
  <c r="K43" i="1"/>
  <c r="M43" i="1"/>
  <c r="O43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9" i="1"/>
  <c r="M44" i="1"/>
  <c r="M45" i="1"/>
  <c r="E12" i="1"/>
  <c r="H11" i="1" l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9" i="1"/>
  <c r="O44" i="1"/>
  <c r="O45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9" i="1"/>
  <c r="K44" i="1"/>
  <c r="K45" i="1"/>
  <c r="K18" i="1"/>
  <c r="L14" i="1" l="1"/>
  <c r="R12" i="1"/>
  <c r="R13" i="1" s="1"/>
  <c r="S10" i="1" s="1"/>
  <c r="L18" i="1" l="1"/>
  <c r="L17" i="1"/>
  <c r="L19" i="1"/>
  <c r="S11" i="1"/>
  <c r="S12" i="1"/>
  <c r="L20" i="1" s="1"/>
  <c r="I46" i="1"/>
  <c r="M19" i="1" l="1"/>
  <c r="M20" i="1"/>
  <c r="M17" i="1"/>
  <c r="M18" i="1"/>
  <c r="J46" i="1"/>
  <c r="K46" i="1" s="1"/>
  <c r="M11" i="1" l="1"/>
  <c r="M14" i="1" s="1"/>
  <c r="O14" i="1" s="1"/>
  <c r="L46" i="1" l="1"/>
  <c r="M46" i="1" s="1"/>
  <c r="O11" i="1"/>
  <c r="O18" i="1" l="1"/>
  <c r="O17" i="1"/>
  <c r="O19" i="1"/>
  <c r="O46" i="1" l="1"/>
</calcChain>
</file>

<file path=xl/sharedStrings.xml><?xml version="1.0" encoding="utf-8"?>
<sst xmlns="http://schemas.openxmlformats.org/spreadsheetml/2006/main" count="70" uniqueCount="48">
  <si>
    <t>الرقم</t>
  </si>
  <si>
    <t>البلدة</t>
  </si>
  <si>
    <t>الحوض</t>
  </si>
  <si>
    <t>القطعة</t>
  </si>
  <si>
    <t xml:space="preserve">     المساحة</t>
  </si>
  <si>
    <t xml:space="preserve"> تخمين كامل العقار</t>
  </si>
  <si>
    <t>الحصة المنقولة</t>
  </si>
  <si>
    <t>قيمة الحصة المنقولة</t>
  </si>
  <si>
    <t>رسوم الانتقال</t>
  </si>
  <si>
    <t>متر</t>
  </si>
  <si>
    <t>دونم</t>
  </si>
  <si>
    <t>دينار</t>
  </si>
  <si>
    <t>المتصرف</t>
  </si>
  <si>
    <t>نوع المعاملة</t>
  </si>
  <si>
    <t>الحصة الارثية</t>
  </si>
  <si>
    <t>الحصة رقما</t>
  </si>
  <si>
    <t>الحصة كتابة</t>
  </si>
  <si>
    <t xml:space="preserve">اسم المتوفى:  </t>
  </si>
  <si>
    <t xml:space="preserve">بموجب  حجة حصر الإرث:- </t>
  </si>
  <si>
    <t xml:space="preserve">عن محكمة شرعية :-  </t>
  </si>
  <si>
    <t>حصة</t>
  </si>
  <si>
    <t>من حصة</t>
  </si>
  <si>
    <t>صادره  بتاريخ:-</t>
  </si>
  <si>
    <t>نماذج (سندات)</t>
  </si>
  <si>
    <t xml:space="preserve"> شرعي / انتقالي</t>
  </si>
  <si>
    <t>المتوفى بتاريخ:-</t>
  </si>
  <si>
    <t xml:space="preserve">نوع التقسيم:- </t>
  </si>
  <si>
    <t xml:space="preserve">رقم المعاملة:  </t>
  </si>
  <si>
    <t xml:space="preserve">  نظمت من قبل:  </t>
  </si>
  <si>
    <t xml:space="preserve"> السلطة المختصة:</t>
  </si>
  <si>
    <t xml:space="preserve">تاريخ المعاملة:  </t>
  </si>
  <si>
    <t>نوع الأرض:-</t>
  </si>
  <si>
    <t>سعر الدونم</t>
  </si>
  <si>
    <t xml:space="preserve"> نسبة الرسوم:- %  </t>
  </si>
  <si>
    <t>العمل</t>
  </si>
  <si>
    <t>نقل ارث</t>
  </si>
  <si>
    <t>تبديل</t>
  </si>
  <si>
    <t>نقل ارث وتبديل</t>
  </si>
  <si>
    <t>تبديل حصة اصلية</t>
  </si>
  <si>
    <t>قيمة الحصة المتخارج عنها</t>
  </si>
  <si>
    <t>راس عطية</t>
  </si>
  <si>
    <t>نقل ارث وتخارج</t>
  </si>
  <si>
    <t>لائحة الحصص والرسوم للانتقال بالارث والتخارج</t>
  </si>
  <si>
    <t>ميري</t>
  </si>
  <si>
    <t>رقم الصفقة</t>
  </si>
  <si>
    <t>الرسوم</t>
  </si>
  <si>
    <t xml:space="preserve"> نسبة للرسوم التخارج- % </t>
  </si>
  <si>
    <t>ملاحضات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</si>
</sst>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15" x14ac:knownFonts="1">
    <font>
      <sz val="11"/>
      <color theme="1"/>
      <name val="Arial"/>
      <family val="2"/>
      <charset val="177"/>
      <scheme val="minor"/>
    </font>
    <font>
      <sz val="14"/>
      <color theme="1"/>
      <name val="Times New Roman"/>
      <family val="1"/>
      <scheme val="major"/>
    </font>
    <font>
      <sz val="11"/>
      <color theme="1"/>
      <name val="Times New Roman"/>
      <family val="1"/>
      <scheme val="major"/>
    </font>
    <font>
      <sz val="12"/>
      <color theme="1"/>
      <name val="Times New Roman"/>
      <family val="1"/>
      <scheme val="major"/>
    </font>
    <font>
      <b/>
      <u/>
      <sz val="18"/>
      <color theme="1"/>
      <name val="Times New Roman"/>
      <family val="1"/>
      <scheme val="major"/>
    </font>
    <font>
      <b/>
      <sz val="10"/>
      <color theme="1"/>
      <name val="Times New Roman"/>
      <family val="1"/>
      <scheme val="major"/>
    </font>
    <font>
      <b/>
      <sz val="12"/>
      <color theme="1"/>
      <name val="Times New Roman"/>
      <family val="1"/>
      <scheme val="major"/>
    </font>
    <font>
      <b/>
      <sz val="14"/>
      <color theme="1"/>
      <name val="Times New Roman"/>
      <family val="1"/>
      <scheme val="major"/>
    </font>
    <font>
      <b/>
      <sz val="11"/>
      <color theme="1"/>
      <name val="Times New Roman"/>
      <family val="1"/>
      <scheme val="major"/>
    </font>
    <font>
      <b/>
      <sz val="8"/>
      <color theme="1"/>
      <name val="Times New Roman"/>
      <family val="1"/>
      <scheme val="major"/>
    </font>
    <font>
      <sz val="8"/>
      <color theme="1"/>
      <name val="Times New Roman"/>
      <family val="1"/>
      <scheme val="major"/>
    </font>
    <font>
      <b/>
      <sz val="9"/>
      <color theme="1"/>
      <name val="Times New Roman"/>
      <family val="1"/>
      <scheme val="major"/>
    </font>
    <font>
      <b/>
      <sz val="7"/>
      <color theme="1"/>
      <name val="Times New Roman"/>
      <family val="1"/>
      <scheme val="major"/>
    </font>
    <font>
      <b/>
      <sz val="6"/>
      <color theme="1"/>
      <name val="Times New Roman"/>
      <family val="1"/>
      <scheme val="major"/>
    </font>
    <font>
      <sz val="6"/>
      <color theme="1"/>
      <name val="Times New Roman"/>
      <family val="1"/>
      <scheme val="maj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double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double">
        <color rgb="FF000000"/>
      </right>
      <top style="medium">
        <color rgb="FF000000"/>
      </top>
      <bottom style="medium">
        <color rgb="FF000000"/>
      </bottom>
      <diagonal/>
    </border>
    <border>
      <left style="double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double">
        <color rgb="FF000000"/>
      </right>
      <top style="medium">
        <color rgb="FF000000"/>
      </top>
      <bottom style="medium">
        <color rgb="FF000000"/>
      </bottom>
      <diagonal/>
    </border>
    <border>
      <left style="double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auto="1"/>
      </top>
      <bottom style="medium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000000"/>
      </left>
      <right style="double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rgb="FF000000"/>
      </right>
      <top/>
      <bottom/>
      <diagonal/>
    </border>
    <border>
      <left/>
      <right style="thin">
        <color auto="1"/>
      </right>
      <top/>
      <bottom style="medium">
        <color rgb="FF000000"/>
      </bottom>
      <diagonal/>
    </border>
    <border>
      <left/>
      <right/>
      <top style="thin">
        <color auto="1"/>
      </top>
      <bottom style="medium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rgb="FF000000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4" fillId="0" borderId="0" xfId="0" applyFont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vertical="center" readingOrder="2"/>
      <protection locked="0"/>
    </xf>
    <xf numFmtId="0" fontId="7" fillId="0" borderId="14" xfId="0" applyFont="1" applyBorder="1" applyAlignment="1" applyProtection="1">
      <alignment horizontal="center" vertical="center" readingOrder="2"/>
      <protection locked="0"/>
    </xf>
    <xf numFmtId="0" fontId="7" fillId="0" borderId="15" xfId="0" applyFont="1" applyBorder="1" applyAlignment="1" applyProtection="1">
      <alignment horizontal="center" vertical="center" readingOrder="2"/>
      <protection locked="0"/>
    </xf>
    <xf numFmtId="0" fontId="7" fillId="0" borderId="16" xfId="0" applyFont="1" applyBorder="1" applyAlignment="1" applyProtection="1">
      <alignment horizontal="center" vertical="center" readingOrder="2"/>
      <protection locked="0"/>
    </xf>
    <xf numFmtId="0" fontId="6" fillId="0" borderId="0" xfId="0" applyFont="1" applyBorder="1" applyAlignment="1" applyProtection="1">
      <protection locked="0"/>
    </xf>
    <xf numFmtId="14" fontId="8" fillId="0" borderId="14" xfId="0" applyNumberFormat="1" applyFont="1" applyBorder="1" applyAlignment="1" applyProtection="1">
      <alignment horizontal="right"/>
      <protection locked="0"/>
    </xf>
    <xf numFmtId="14" fontId="8" fillId="0" borderId="15" xfId="0" applyNumberFormat="1" applyFont="1" applyBorder="1" applyAlignment="1" applyProtection="1">
      <alignment horizontal="right"/>
      <protection locked="0"/>
    </xf>
    <xf numFmtId="14" fontId="8" fillId="0" borderId="16" xfId="0" applyNumberFormat="1" applyFont="1" applyBorder="1" applyAlignment="1" applyProtection="1">
      <alignment horizontal="right"/>
      <protection locked="0"/>
    </xf>
    <xf numFmtId="0" fontId="6" fillId="0" borderId="14" xfId="0" applyFont="1" applyBorder="1" applyAlignment="1" applyProtection="1">
      <alignment horizontal="center"/>
      <protection locked="0"/>
    </xf>
    <xf numFmtId="0" fontId="6" fillId="0" borderId="15" xfId="0" applyFont="1" applyBorder="1" applyAlignment="1" applyProtection="1">
      <alignment horizontal="center"/>
      <protection locked="0"/>
    </xf>
    <xf numFmtId="0" fontId="6" fillId="0" borderId="16" xfId="0" applyFont="1" applyBorder="1" applyAlignment="1" applyProtection="1">
      <alignment horizontal="center"/>
      <protection locked="0"/>
    </xf>
    <xf numFmtId="0" fontId="8" fillId="0" borderId="17" xfId="0" applyFont="1" applyBorder="1" applyAlignment="1" applyProtection="1">
      <alignment horizontal="center"/>
      <protection locked="0"/>
    </xf>
    <xf numFmtId="0" fontId="6" fillId="0" borderId="14" xfId="0" applyFont="1" applyBorder="1" applyAlignment="1" applyProtection="1">
      <alignment horizontal="right"/>
      <protection locked="0"/>
    </xf>
    <xf numFmtId="0" fontId="6" fillId="0" borderId="15" xfId="0" applyFont="1" applyBorder="1" applyAlignment="1" applyProtection="1">
      <alignment horizontal="right"/>
      <protection locked="0"/>
    </xf>
    <xf numFmtId="0" fontId="6" fillId="0" borderId="16" xfId="0" applyFont="1" applyBorder="1" applyAlignment="1" applyProtection="1">
      <alignment horizontal="right"/>
      <protection locked="0"/>
    </xf>
    <xf numFmtId="0" fontId="6" fillId="0" borderId="0" xfId="0" applyFont="1" applyBorder="1" applyAlignment="1" applyProtection="1">
      <alignment horizontal="center"/>
      <protection locked="0"/>
    </xf>
    <xf numFmtId="0" fontId="6" fillId="0" borderId="0" xfId="0" applyFont="1" applyAlignment="1" applyProtection="1">
      <alignment horizontal="center"/>
      <protection locked="0"/>
    </xf>
    <xf numFmtId="0" fontId="8" fillId="0" borderId="0" xfId="0" applyFont="1" applyBorder="1" applyAlignment="1" applyProtection="1">
      <alignment horizontal="center"/>
      <protection locked="0"/>
    </xf>
    <xf numFmtId="0" fontId="8" fillId="0" borderId="0" xfId="0" applyFont="1" applyProtection="1">
      <protection locked="0"/>
    </xf>
    <xf numFmtId="0" fontId="6" fillId="0" borderId="38" xfId="0" applyFont="1" applyBorder="1" applyProtection="1">
      <protection locked="0"/>
    </xf>
    <xf numFmtId="0" fontId="8" fillId="0" borderId="38" xfId="0" applyFont="1" applyBorder="1" applyAlignment="1" applyProtection="1">
      <alignment horizontal="center"/>
      <protection locked="0"/>
    </xf>
    <xf numFmtId="0" fontId="8" fillId="0" borderId="13" xfId="0" applyFont="1" applyBorder="1" applyAlignment="1" applyProtection="1">
      <protection locked="0"/>
    </xf>
    <xf numFmtId="0" fontId="6" fillId="0" borderId="13" xfId="0" applyFont="1" applyBorder="1" applyAlignment="1" applyProtection="1">
      <alignment horizontal="center" vertical="center" readingOrder="2"/>
      <protection locked="0"/>
    </xf>
    <xf numFmtId="0" fontId="6" fillId="0" borderId="13" xfId="0" applyFont="1" applyBorder="1" applyAlignment="1" applyProtection="1">
      <alignment horizontal="right" vertical="center" readingOrder="2"/>
      <protection locked="0"/>
    </xf>
    <xf numFmtId="0" fontId="8" fillId="0" borderId="13" xfId="0" applyFont="1" applyBorder="1" applyAlignment="1" applyProtection="1">
      <alignment horizontal="center"/>
      <protection locked="0"/>
    </xf>
    <xf numFmtId="0" fontId="8" fillId="0" borderId="13" xfId="0" applyFont="1" applyBorder="1" applyProtection="1">
      <protection locked="0"/>
    </xf>
    <xf numFmtId="0" fontId="8" fillId="0" borderId="43" xfId="0" applyFont="1" applyBorder="1" applyAlignment="1" applyProtection="1">
      <protection locked="0"/>
    </xf>
    <xf numFmtId="0" fontId="8" fillId="0" borderId="45" xfId="0" applyFont="1" applyBorder="1" applyAlignment="1" applyProtection="1">
      <alignment horizontal="center"/>
      <protection locked="0"/>
    </xf>
    <xf numFmtId="0" fontId="11" fillId="0" borderId="1" xfId="0" applyFont="1" applyBorder="1" applyAlignment="1" applyProtection="1">
      <alignment horizontal="center" vertical="center" wrapText="1" readingOrder="2"/>
      <protection locked="0"/>
    </xf>
    <xf numFmtId="0" fontId="10" fillId="0" borderId="3" xfId="0" applyFont="1" applyBorder="1" applyAlignment="1" applyProtection="1">
      <alignment horizontal="center" vertical="center" wrapText="1" readingOrder="2"/>
      <protection locked="0"/>
    </xf>
    <xf numFmtId="0" fontId="9" fillId="0" borderId="3" xfId="0" applyFont="1" applyBorder="1" applyAlignment="1" applyProtection="1">
      <alignment horizontal="center" vertical="center" wrapText="1" readingOrder="2"/>
      <protection locked="0"/>
    </xf>
    <xf numFmtId="3" fontId="9" fillId="0" borderId="21" xfId="0" applyNumberFormat="1" applyFont="1" applyBorder="1" applyAlignment="1" applyProtection="1">
      <alignment horizontal="center" vertical="center" wrapText="1" readingOrder="2"/>
      <protection locked="0"/>
    </xf>
    <xf numFmtId="0" fontId="9" fillId="0" borderId="10" xfId="0" applyFont="1" applyBorder="1" applyAlignment="1" applyProtection="1">
      <alignment horizontal="center" vertical="center" wrapText="1" readingOrder="2"/>
      <protection locked="0"/>
    </xf>
    <xf numFmtId="0" fontId="9" fillId="0" borderId="9" xfId="0" applyFont="1" applyBorder="1" applyAlignment="1" applyProtection="1">
      <alignment horizontal="center" vertical="center" wrapText="1" readingOrder="2"/>
      <protection locked="0"/>
    </xf>
    <xf numFmtId="165" fontId="9" fillId="2" borderId="33" xfId="0" applyNumberFormat="1" applyFont="1" applyFill="1" applyBorder="1" applyAlignment="1" applyProtection="1">
      <alignment horizontal="center" vertical="center" wrapText="1" readingOrder="2"/>
      <protection locked="0"/>
    </xf>
    <xf numFmtId="165" fontId="9" fillId="2" borderId="11" xfId="0" applyNumberFormat="1" applyFont="1" applyFill="1" applyBorder="1" applyAlignment="1" applyProtection="1">
      <alignment horizontal="center" vertical="center" wrapText="1" readingOrder="2"/>
      <protection locked="0"/>
    </xf>
    <xf numFmtId="165" fontId="9" fillId="2" borderId="12" xfId="0" applyNumberFormat="1" applyFont="1" applyFill="1" applyBorder="1" applyAlignment="1" applyProtection="1">
      <alignment horizontal="center" vertical="center" wrapText="1" readingOrder="2"/>
      <protection locked="0"/>
    </xf>
    <xf numFmtId="0" fontId="9" fillId="0" borderId="13" xfId="0" applyFont="1" applyBorder="1" applyAlignment="1" applyProtection="1">
      <alignment horizontal="center" vertical="center" wrapText="1" readingOrder="2"/>
      <protection locked="0"/>
    </xf>
    <xf numFmtId="164" fontId="12" fillId="2" borderId="33" xfId="0" applyNumberFormat="1" applyFont="1" applyFill="1" applyBorder="1" applyAlignment="1" applyProtection="1">
      <alignment horizontal="center" vertical="center" wrapText="1" readingOrder="2"/>
      <protection locked="0"/>
    </xf>
    <xf numFmtId="164" fontId="12" fillId="2" borderId="32" xfId="0" applyNumberFormat="1" applyFont="1" applyFill="1" applyBorder="1" applyAlignment="1" applyProtection="1">
      <alignment horizontal="center" vertical="center" wrapText="1" readingOrder="2"/>
      <protection locked="0"/>
    </xf>
    <xf numFmtId="164" fontId="9" fillId="2" borderId="33" xfId="0" applyNumberFormat="1" applyFont="1" applyFill="1" applyBorder="1" applyAlignment="1" applyProtection="1">
      <alignment horizontal="center" vertical="center" wrapText="1" readingOrder="2"/>
      <protection locked="0"/>
    </xf>
    <xf numFmtId="164" fontId="9" fillId="2" borderId="11" xfId="0" applyNumberFormat="1" applyFont="1" applyFill="1" applyBorder="1" applyAlignment="1" applyProtection="1">
      <alignment horizontal="center" vertical="center" wrapText="1" readingOrder="2"/>
      <protection locked="0"/>
    </xf>
    <xf numFmtId="0" fontId="9" fillId="0" borderId="1" xfId="0" applyFont="1" applyBorder="1" applyAlignment="1" applyProtection="1">
      <alignment vertical="center" wrapText="1" readingOrder="2"/>
      <protection locked="0"/>
    </xf>
    <xf numFmtId="0" fontId="10" fillId="0" borderId="0" xfId="0" applyFont="1" applyBorder="1" applyAlignment="1" applyProtection="1">
      <alignment horizontal="center" vertical="center" wrapText="1" readingOrder="2"/>
      <protection locked="0"/>
    </xf>
    <xf numFmtId="0" fontId="9" fillId="0" borderId="0" xfId="0" applyFont="1" applyBorder="1" applyAlignment="1" applyProtection="1">
      <alignment horizontal="center" vertical="center" wrapText="1" readingOrder="2"/>
      <protection locked="0"/>
    </xf>
    <xf numFmtId="0" fontId="8" fillId="0" borderId="19" xfId="0" applyFont="1" applyBorder="1" applyAlignment="1" applyProtection="1">
      <alignment horizontal="center" vertical="center" wrapText="1" readingOrder="2"/>
      <protection locked="0"/>
    </xf>
    <xf numFmtId="165" fontId="9" fillId="4" borderId="0" xfId="0" applyNumberFormat="1" applyFont="1" applyFill="1" applyBorder="1" applyAlignment="1" applyProtection="1">
      <alignment vertical="center" wrapText="1" readingOrder="2"/>
      <protection locked="0"/>
    </xf>
    <xf numFmtId="165" fontId="9" fillId="4" borderId="41" xfId="0" applyNumberFormat="1" applyFont="1" applyFill="1" applyBorder="1" applyAlignment="1" applyProtection="1">
      <alignment vertical="center" wrapText="1" readingOrder="2"/>
      <protection locked="0"/>
    </xf>
    <xf numFmtId="0" fontId="9" fillId="4" borderId="0" xfId="0" applyFont="1" applyFill="1" applyBorder="1" applyAlignment="1" applyProtection="1">
      <alignment horizontal="center" wrapText="1"/>
      <protection locked="0"/>
    </xf>
    <xf numFmtId="165" fontId="9" fillId="4" borderId="13" xfId="0" applyNumberFormat="1" applyFont="1" applyFill="1" applyBorder="1" applyAlignment="1" applyProtection="1">
      <alignment vertical="center" wrapText="1" readingOrder="2"/>
      <protection locked="0"/>
    </xf>
    <xf numFmtId="165" fontId="9" fillId="4" borderId="21" xfId="0" applyNumberFormat="1" applyFont="1" applyFill="1" applyBorder="1" applyAlignment="1" applyProtection="1">
      <alignment vertical="center" wrapText="1" readingOrder="2"/>
      <protection locked="0"/>
    </xf>
    <xf numFmtId="0" fontId="9" fillId="0" borderId="6" xfId="0" applyFont="1" applyBorder="1" applyAlignment="1" applyProtection="1">
      <alignment horizontal="center" vertical="center" wrapText="1" readingOrder="2"/>
      <protection locked="0"/>
    </xf>
    <xf numFmtId="0" fontId="9" fillId="0" borderId="0" xfId="0" applyFont="1" applyBorder="1" applyAlignment="1" applyProtection="1">
      <alignment vertical="center" wrapText="1" readingOrder="2"/>
      <protection locked="0"/>
    </xf>
    <xf numFmtId="0" fontId="5" fillId="0" borderId="2" xfId="0" applyFont="1" applyBorder="1" applyAlignment="1" applyProtection="1">
      <alignment horizontal="center" vertical="center" wrapText="1" readingOrder="2"/>
      <protection locked="0"/>
    </xf>
    <xf numFmtId="0" fontId="6" fillId="0" borderId="5" xfId="0" applyFont="1" applyBorder="1" applyAlignment="1" applyProtection="1">
      <alignment horizontal="center" vertical="center" wrapText="1" readingOrder="2"/>
      <protection locked="0"/>
    </xf>
    <xf numFmtId="0" fontId="6" fillId="0" borderId="19" xfId="0" applyFont="1" applyBorder="1" applyAlignment="1" applyProtection="1">
      <alignment horizontal="center" vertical="center" wrapText="1" readingOrder="2"/>
      <protection locked="0"/>
    </xf>
    <xf numFmtId="0" fontId="6" fillId="0" borderId="20" xfId="0" applyFont="1" applyBorder="1" applyAlignment="1" applyProtection="1">
      <alignment horizontal="center" vertical="center" wrapText="1" readingOrder="2"/>
      <protection locked="0"/>
    </xf>
    <xf numFmtId="0" fontId="6" fillId="0" borderId="26" xfId="0" applyFont="1" applyBorder="1" applyAlignment="1" applyProtection="1">
      <alignment horizontal="center" vertical="center" wrapText="1" readingOrder="2"/>
      <protection locked="0"/>
    </xf>
    <xf numFmtId="0" fontId="6" fillId="0" borderId="23" xfId="0" applyFont="1" applyBorder="1" applyAlignment="1" applyProtection="1">
      <alignment horizontal="center" vertical="center" wrapText="1" readingOrder="2"/>
      <protection locked="0"/>
    </xf>
    <xf numFmtId="0" fontId="6" fillId="0" borderId="24" xfId="0" applyFont="1" applyBorder="1" applyAlignment="1" applyProtection="1">
      <alignment horizontal="center" vertical="center" wrapText="1" readingOrder="2"/>
      <protection locked="0"/>
    </xf>
    <xf numFmtId="0" fontId="6" fillId="0" borderId="11" xfId="0" applyFont="1" applyBorder="1" applyAlignment="1" applyProtection="1">
      <alignment horizontal="center" vertical="center" wrapText="1" readingOrder="2"/>
      <protection locked="0"/>
    </xf>
    <xf numFmtId="0" fontId="6" fillId="0" borderId="12" xfId="0" applyFont="1" applyBorder="1" applyAlignment="1" applyProtection="1">
      <alignment horizontal="center" vertical="center" wrapText="1" readingOrder="2"/>
      <protection locked="0"/>
    </xf>
    <xf numFmtId="0" fontId="5" fillId="0" borderId="3" xfId="0" applyFont="1" applyBorder="1" applyAlignment="1" applyProtection="1">
      <alignment horizontal="center" vertical="center" wrapText="1" readingOrder="2"/>
      <protection locked="0"/>
    </xf>
    <xf numFmtId="0" fontId="6" fillId="0" borderId="6" xfId="0" applyFont="1" applyBorder="1" applyAlignment="1" applyProtection="1">
      <alignment horizontal="center" vertical="center" wrapText="1" readingOrder="2"/>
      <protection locked="0"/>
    </xf>
    <xf numFmtId="0" fontId="6" fillId="0" borderId="13" xfId="0" applyFont="1" applyBorder="1" applyAlignment="1" applyProtection="1">
      <alignment horizontal="center" vertical="center" wrapText="1" readingOrder="2"/>
      <protection locked="0"/>
    </xf>
    <xf numFmtId="0" fontId="6" fillId="0" borderId="21" xfId="0" applyFont="1" applyBorder="1" applyAlignment="1" applyProtection="1">
      <alignment horizontal="center" vertical="center" wrapText="1" readingOrder="2"/>
      <protection locked="0"/>
    </xf>
    <xf numFmtId="0" fontId="5" fillId="0" borderId="25" xfId="0" applyFont="1" applyBorder="1" applyAlignment="1" applyProtection="1">
      <alignment horizontal="center" vertical="center" wrapText="1" readingOrder="2"/>
      <protection locked="0"/>
    </xf>
    <xf numFmtId="0" fontId="5" fillId="0" borderId="26" xfId="0" applyFont="1" applyBorder="1" applyAlignment="1" applyProtection="1">
      <alignment horizontal="center" vertical="center" wrapText="1" readingOrder="2"/>
      <protection locked="0"/>
    </xf>
    <xf numFmtId="0" fontId="5" fillId="0" borderId="11" xfId="0" applyFont="1" applyBorder="1" applyAlignment="1" applyProtection="1">
      <alignment horizontal="center" vertical="center" wrapText="1" readingOrder="2"/>
      <protection locked="0"/>
    </xf>
    <xf numFmtId="0" fontId="5" fillId="0" borderId="4" xfId="0" applyFont="1" applyBorder="1" applyAlignment="1" applyProtection="1">
      <alignment horizontal="center" vertical="center" wrapText="1" readingOrder="2"/>
      <protection locked="0"/>
    </xf>
    <xf numFmtId="0" fontId="5" fillId="0" borderId="11" xfId="0" applyFont="1" applyBorder="1" applyAlignment="1" applyProtection="1">
      <alignment horizontal="center" vertical="center" wrapText="1" readingOrder="2"/>
      <protection locked="0"/>
    </xf>
    <xf numFmtId="0" fontId="5" fillId="0" borderId="39" xfId="0" applyFont="1" applyBorder="1" applyAlignment="1" applyProtection="1">
      <alignment horizontal="center" vertical="center" wrapText="1" readingOrder="2"/>
      <protection locked="0"/>
    </xf>
    <xf numFmtId="0" fontId="5" fillId="0" borderId="12" xfId="0" applyFont="1" applyBorder="1" applyAlignment="1" applyProtection="1">
      <alignment horizontal="center" vertical="center" wrapText="1" readingOrder="2"/>
      <protection locked="0"/>
    </xf>
    <xf numFmtId="0" fontId="5" fillId="0" borderId="2" xfId="0" applyFont="1" applyBorder="1" applyAlignment="1" applyProtection="1">
      <alignment vertical="center" textRotation="90" wrapText="1" readingOrder="2"/>
      <protection locked="0"/>
    </xf>
    <xf numFmtId="0" fontId="5" fillId="0" borderId="3" xfId="0" applyFont="1" applyBorder="1" applyAlignment="1" applyProtection="1">
      <alignment horizontal="center" vertical="center" wrapText="1" readingOrder="2"/>
      <protection locked="0"/>
    </xf>
    <xf numFmtId="0" fontId="9" fillId="0" borderId="4" xfId="0" applyFont="1" applyBorder="1" applyAlignment="1" applyProtection="1">
      <alignment horizontal="center" vertical="center" wrapText="1" readingOrder="2"/>
      <protection locked="0"/>
    </xf>
    <xf numFmtId="0" fontId="9" fillId="0" borderId="11" xfId="0" applyFont="1" applyBorder="1" applyAlignment="1" applyProtection="1">
      <alignment horizontal="center" vertical="center" wrapText="1" readingOrder="2"/>
      <protection locked="0"/>
    </xf>
    <xf numFmtId="0" fontId="9" fillId="0" borderId="12" xfId="0" applyFont="1" applyBorder="1" applyAlignment="1" applyProtection="1">
      <alignment horizontal="center" vertical="center" wrapText="1" readingOrder="2"/>
      <protection locked="0"/>
    </xf>
    <xf numFmtId="0" fontId="9" fillId="0" borderId="26" xfId="0" applyFont="1" applyBorder="1" applyAlignment="1" applyProtection="1">
      <alignment horizontal="center" vertical="center" wrapText="1" readingOrder="2"/>
      <protection locked="0"/>
    </xf>
    <xf numFmtId="0" fontId="9" fillId="0" borderId="27" xfId="0" applyFont="1" applyBorder="1" applyAlignment="1" applyProtection="1">
      <alignment horizontal="center" vertical="center" wrapText="1" readingOrder="2"/>
      <protection locked="0"/>
    </xf>
    <xf numFmtId="0" fontId="9" fillId="2" borderId="12" xfId="0" applyFont="1" applyFill="1" applyBorder="1" applyAlignment="1" applyProtection="1">
      <alignment horizontal="center" vertical="center" wrapText="1" readingOrder="2"/>
      <protection locked="0"/>
    </xf>
    <xf numFmtId="0" fontId="9" fillId="2" borderId="4" xfId="0" applyFont="1" applyFill="1" applyBorder="1" applyAlignment="1" applyProtection="1">
      <alignment horizontal="center" vertical="center" wrapText="1" readingOrder="2"/>
      <protection locked="0"/>
    </xf>
    <xf numFmtId="0" fontId="9" fillId="2" borderId="24" xfId="0" applyFont="1" applyFill="1" applyBorder="1" applyAlignment="1" applyProtection="1">
      <alignment horizontal="center" vertical="center" wrapText="1" readingOrder="2"/>
      <protection locked="0"/>
    </xf>
    <xf numFmtId="164" fontId="9" fillId="2" borderId="39" xfId="0" applyNumberFormat="1" applyFont="1" applyFill="1" applyBorder="1" applyAlignment="1" applyProtection="1">
      <alignment horizontal="center" vertical="center" wrapText="1" readingOrder="2"/>
      <protection locked="0"/>
    </xf>
    <xf numFmtId="0" fontId="9" fillId="0" borderId="2" xfId="0" applyFont="1" applyBorder="1" applyAlignment="1" applyProtection="1">
      <alignment horizontal="right" vertical="top" textRotation="90" wrapText="1"/>
      <protection locked="0"/>
    </xf>
    <xf numFmtId="0" fontId="12" fillId="0" borderId="12" xfId="0" applyFont="1" applyBorder="1" applyAlignment="1" applyProtection="1">
      <alignment horizontal="center" vertical="center" wrapText="1" readingOrder="2"/>
      <protection locked="0"/>
    </xf>
    <xf numFmtId="0" fontId="9" fillId="2" borderId="26" xfId="0" applyFont="1" applyFill="1" applyBorder="1" applyAlignment="1" applyProtection="1">
      <alignment horizontal="center" vertical="center" wrapText="1" readingOrder="2"/>
      <protection locked="0"/>
    </xf>
    <xf numFmtId="0" fontId="9" fillId="0" borderId="22" xfId="0" applyFont="1" applyBorder="1" applyAlignment="1" applyProtection="1">
      <alignment horizontal="right" vertical="top" textRotation="90" wrapText="1"/>
      <protection locked="0"/>
    </xf>
    <xf numFmtId="0" fontId="2" fillId="0" borderId="0" xfId="0" applyFont="1" applyAlignment="1" applyProtection="1">
      <alignment horizontal="center"/>
      <protection locked="0"/>
    </xf>
    <xf numFmtId="0" fontId="12" fillId="0" borderId="11" xfId="0" applyFont="1" applyBorder="1" applyAlignment="1" applyProtection="1">
      <alignment horizontal="center" vertical="center" wrapText="1" readingOrder="2"/>
      <protection locked="0"/>
    </xf>
    <xf numFmtId="0" fontId="3" fillId="0" borderId="0" xfId="0" applyFont="1" applyAlignment="1" applyProtection="1">
      <alignment horizontal="right" vertical="center" readingOrder="2"/>
      <protection locked="0"/>
    </xf>
    <xf numFmtId="0" fontId="2" fillId="0" borderId="14" xfId="0" applyFont="1" applyBorder="1" applyAlignment="1" applyProtection="1">
      <alignment horizontal="center"/>
      <protection locked="0"/>
    </xf>
    <xf numFmtId="0" fontId="2" fillId="0" borderId="16" xfId="0" applyFont="1" applyBorder="1" applyAlignment="1" applyProtection="1">
      <alignment horizontal="center"/>
      <protection locked="0"/>
    </xf>
    <xf numFmtId="0" fontId="2" fillId="0" borderId="36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/>
      <protection locked="0"/>
    </xf>
    <xf numFmtId="0" fontId="2" fillId="0" borderId="17" xfId="0" applyFont="1" applyBorder="1" applyAlignment="1" applyProtection="1">
      <alignment horizontal="left"/>
      <protection locked="0"/>
    </xf>
    <xf numFmtId="0" fontId="2" fillId="0" borderId="0" xfId="0" applyFont="1" applyAlignment="1" applyProtection="1">
      <alignment horizontal="left"/>
      <protection locked="0"/>
    </xf>
    <xf numFmtId="0" fontId="2" fillId="0" borderId="40" xfId="0" applyFont="1" applyBorder="1" applyAlignment="1" applyProtection="1">
      <alignment horizontal="center"/>
      <protection locked="0"/>
    </xf>
    <xf numFmtId="0" fontId="2" fillId="0" borderId="15" xfId="0" applyFont="1" applyBorder="1" applyAlignment="1" applyProtection="1">
      <alignment horizontal="center"/>
      <protection locked="0"/>
    </xf>
    <xf numFmtId="0" fontId="2" fillId="0" borderId="28" xfId="0" applyFont="1" applyBorder="1" applyAlignment="1" applyProtection="1">
      <alignment horizontal="center"/>
      <protection locked="0"/>
    </xf>
    <xf numFmtId="14" fontId="2" fillId="0" borderId="14" xfId="0" applyNumberFormat="1" applyFont="1" applyBorder="1" applyAlignment="1" applyProtection="1">
      <alignment horizontal="right"/>
      <protection locked="0"/>
    </xf>
    <xf numFmtId="14" fontId="2" fillId="0" borderId="15" xfId="0" applyNumberFormat="1" applyFont="1" applyBorder="1" applyAlignment="1" applyProtection="1">
      <alignment horizontal="right"/>
      <protection locked="0"/>
    </xf>
    <xf numFmtId="14" fontId="2" fillId="0" borderId="16" xfId="0" applyNumberFormat="1" applyFont="1" applyBorder="1" applyAlignment="1" applyProtection="1">
      <alignment horizontal="right"/>
      <protection locked="0"/>
    </xf>
    <xf numFmtId="0" fontId="2" fillId="0" borderId="0" xfId="0" applyFont="1" applyAlignment="1" applyProtection="1">
      <alignment horizontal="left"/>
      <protection locked="0"/>
    </xf>
    <xf numFmtId="0" fontId="6" fillId="5" borderId="0" xfId="0" applyFont="1" applyFill="1" applyAlignment="1" applyProtection="1">
      <alignment horizontal="center"/>
    </xf>
    <xf numFmtId="0" fontId="6" fillId="5" borderId="29" xfId="0" applyFont="1" applyFill="1" applyBorder="1" applyAlignment="1" applyProtection="1">
      <alignment horizontal="left"/>
    </xf>
    <xf numFmtId="0" fontId="6" fillId="5" borderId="18" xfId="0" applyFont="1" applyFill="1" applyBorder="1" applyAlignment="1" applyProtection="1">
      <alignment horizontal="left"/>
    </xf>
    <xf numFmtId="0" fontId="6" fillId="5" borderId="44" xfId="0" applyFont="1" applyFill="1" applyBorder="1" applyAlignment="1" applyProtection="1">
      <alignment horizontal="left"/>
    </xf>
    <xf numFmtId="0" fontId="6" fillId="5" borderId="17" xfId="0" applyFont="1" applyFill="1" applyBorder="1" applyAlignment="1" applyProtection="1">
      <alignment horizontal="left"/>
    </xf>
    <xf numFmtId="0" fontId="6" fillId="5" borderId="28" xfId="0" applyFont="1" applyFill="1" applyBorder="1" applyAlignment="1" applyProtection="1">
      <alignment horizontal="left"/>
    </xf>
    <xf numFmtId="0" fontId="6" fillId="5" borderId="0" xfId="0" applyFont="1" applyFill="1" applyBorder="1" applyAlignment="1" applyProtection="1">
      <alignment horizontal="left"/>
    </xf>
    <xf numFmtId="0" fontId="8" fillId="5" borderId="17" xfId="0" applyFont="1" applyFill="1" applyBorder="1" applyAlignment="1" applyProtection="1">
      <alignment horizontal="left"/>
    </xf>
    <xf numFmtId="0" fontId="8" fillId="5" borderId="0" xfId="0" applyFont="1" applyFill="1" applyAlignment="1" applyProtection="1">
      <alignment horizontal="left"/>
    </xf>
    <xf numFmtId="0" fontId="8" fillId="5" borderId="28" xfId="0" applyFont="1" applyFill="1" applyBorder="1" applyAlignment="1" applyProtection="1">
      <alignment horizontal="left"/>
    </xf>
    <xf numFmtId="0" fontId="8" fillId="5" borderId="13" xfId="0" applyFont="1" applyFill="1" applyBorder="1" applyAlignment="1" applyProtection="1">
      <alignment horizontal="left"/>
    </xf>
    <xf numFmtId="0" fontId="8" fillId="5" borderId="42" xfId="0" applyFont="1" applyFill="1" applyBorder="1" applyAlignment="1" applyProtection="1">
      <alignment horizontal="left"/>
    </xf>
    <xf numFmtId="0" fontId="11" fillId="5" borderId="2" xfId="0" applyFont="1" applyFill="1" applyBorder="1" applyAlignment="1" applyProtection="1">
      <alignment horizontal="center" vertical="center" wrapText="1" readingOrder="2"/>
    </xf>
    <xf numFmtId="0" fontId="11" fillId="5" borderId="34" xfId="0" applyFont="1" applyFill="1" applyBorder="1" applyAlignment="1" applyProtection="1">
      <alignment horizontal="center" vertical="center" wrapText="1" readingOrder="2"/>
    </xf>
    <xf numFmtId="0" fontId="11" fillId="5" borderId="8" xfId="0" applyFont="1" applyFill="1" applyBorder="1" applyAlignment="1" applyProtection="1">
      <alignment horizontal="center" vertical="center" wrapText="1" readingOrder="2"/>
    </xf>
    <xf numFmtId="0" fontId="11" fillId="5" borderId="1" xfId="0" applyFont="1" applyFill="1" applyBorder="1" applyAlignment="1" applyProtection="1">
      <alignment horizontal="center" vertical="center" wrapText="1" readingOrder="2"/>
    </xf>
    <xf numFmtId="0" fontId="11" fillId="5" borderId="7" xfId="0" applyFont="1" applyFill="1" applyBorder="1" applyAlignment="1" applyProtection="1">
      <alignment horizontal="center" vertical="center" wrapText="1" readingOrder="2"/>
    </xf>
    <xf numFmtId="0" fontId="11" fillId="5" borderId="3" xfId="0" applyFont="1" applyFill="1" applyBorder="1" applyAlignment="1" applyProtection="1">
      <alignment horizontal="center" vertical="center" wrapText="1" readingOrder="2"/>
    </xf>
    <xf numFmtId="0" fontId="11" fillId="5" borderId="13" xfId="0" applyFont="1" applyFill="1" applyBorder="1" applyAlignment="1" applyProtection="1">
      <alignment horizontal="center" vertical="center" wrapText="1" readingOrder="2"/>
    </xf>
    <xf numFmtId="0" fontId="11" fillId="5" borderId="6" xfId="0" applyFont="1" applyFill="1" applyBorder="1" applyAlignment="1" applyProtection="1">
      <alignment horizontal="center" vertical="center" wrapText="1" readingOrder="2"/>
    </xf>
    <xf numFmtId="0" fontId="11" fillId="5" borderId="33" xfId="0" applyFont="1" applyFill="1" applyBorder="1" applyAlignment="1" applyProtection="1">
      <alignment horizontal="center" vertical="center" wrapText="1" readingOrder="2"/>
    </xf>
    <xf numFmtId="0" fontId="11" fillId="5" borderId="11" xfId="0" applyFont="1" applyFill="1" applyBorder="1" applyAlignment="1" applyProtection="1">
      <alignment horizontal="center" vertical="center" wrapText="1" readingOrder="2"/>
    </xf>
    <xf numFmtId="0" fontId="11" fillId="5" borderId="12" xfId="0" applyFont="1" applyFill="1" applyBorder="1" applyAlignment="1" applyProtection="1">
      <alignment horizontal="center" vertical="center" wrapText="1" readingOrder="2"/>
    </xf>
    <xf numFmtId="0" fontId="11" fillId="5" borderId="30" xfId="0" applyFont="1" applyFill="1" applyBorder="1" applyAlignment="1" applyProtection="1">
      <alignment horizontal="center" vertical="center" wrapText="1" readingOrder="2"/>
    </xf>
    <xf numFmtId="0" fontId="11" fillId="5" borderId="31" xfId="0" applyFont="1" applyFill="1" applyBorder="1" applyAlignment="1" applyProtection="1">
      <alignment horizontal="center" vertical="center" wrapText="1" readingOrder="2"/>
    </xf>
    <xf numFmtId="0" fontId="11" fillId="5" borderId="35" xfId="0" applyFont="1" applyFill="1" applyBorder="1" applyAlignment="1" applyProtection="1">
      <alignment horizontal="center" vertical="center" wrapText="1" readingOrder="2"/>
    </xf>
    <xf numFmtId="0" fontId="11" fillId="5" borderId="2" xfId="0" applyFont="1" applyFill="1" applyBorder="1" applyAlignment="1" applyProtection="1">
      <alignment horizontal="center" vertical="center" textRotation="90" wrapText="1" readingOrder="2"/>
    </xf>
    <xf numFmtId="0" fontId="11" fillId="5" borderId="3" xfId="0" applyFont="1" applyFill="1" applyBorder="1" applyAlignment="1" applyProtection="1">
      <alignment horizontal="center" vertical="center" textRotation="90" wrapText="1" readingOrder="2"/>
    </xf>
    <xf numFmtId="0" fontId="11" fillId="5" borderId="2" xfId="0" applyFont="1" applyFill="1" applyBorder="1" applyAlignment="1" applyProtection="1">
      <alignment vertical="center" wrapText="1" readingOrder="2"/>
    </xf>
    <xf numFmtId="0" fontId="6" fillId="2" borderId="4" xfId="0" applyFont="1" applyFill="1" applyBorder="1" applyAlignment="1" applyProtection="1">
      <alignment horizontal="center" vertical="center" wrapText="1" readingOrder="2"/>
    </xf>
    <xf numFmtId="0" fontId="6" fillId="2" borderId="11" xfId="0" applyFont="1" applyFill="1" applyBorder="1" applyAlignment="1" applyProtection="1">
      <alignment horizontal="center" vertical="center" wrapText="1" readingOrder="2"/>
    </xf>
    <xf numFmtId="0" fontId="6" fillId="2" borderId="12" xfId="0" applyFont="1" applyFill="1" applyBorder="1" applyAlignment="1" applyProtection="1">
      <alignment horizontal="center" vertical="center" wrapText="1" readingOrder="2"/>
    </xf>
    <xf numFmtId="0" fontId="14" fillId="0" borderId="0" xfId="0" applyFont="1" applyAlignment="1" applyProtection="1">
      <alignment vertical="center"/>
    </xf>
    <xf numFmtId="0" fontId="13" fillId="0" borderId="0" xfId="0" applyFont="1" applyBorder="1" applyAlignment="1" applyProtection="1">
      <alignment vertical="center" wrapText="1" readingOrder="2"/>
    </xf>
    <xf numFmtId="0" fontId="12" fillId="2" borderId="1" xfId="0" applyFont="1" applyFill="1" applyBorder="1" applyAlignment="1" applyProtection="1">
      <alignment horizontal="center" vertical="center" wrapText="1" readingOrder="2"/>
    </xf>
    <xf numFmtId="0" fontId="9" fillId="2" borderId="9" xfId="0" applyFont="1" applyFill="1" applyBorder="1" applyAlignment="1" applyProtection="1">
      <alignment horizontal="center" vertical="center" wrapText="1" readingOrder="2"/>
    </xf>
    <xf numFmtId="164" fontId="12" fillId="2" borderId="33" xfId="0" applyNumberFormat="1" applyFont="1" applyFill="1" applyBorder="1" applyAlignment="1" applyProtection="1">
      <alignment horizontal="center" vertical="center" wrapText="1" readingOrder="2"/>
    </xf>
    <xf numFmtId="164" fontId="12" fillId="2" borderId="32" xfId="0" applyNumberFormat="1" applyFont="1" applyFill="1" applyBorder="1" applyAlignment="1" applyProtection="1">
      <alignment horizontal="center" vertical="center" wrapText="1" readingOrder="2"/>
    </xf>
    <xf numFmtId="164" fontId="9" fillId="2" borderId="33" xfId="0" applyNumberFormat="1" applyFont="1" applyFill="1" applyBorder="1" applyAlignment="1" applyProtection="1">
      <alignment horizontal="center" vertical="center" wrapText="1" readingOrder="2"/>
    </xf>
    <xf numFmtId="164" fontId="9" fillId="2" borderId="11" xfId="0" applyNumberFormat="1" applyFont="1" applyFill="1" applyBorder="1" applyAlignment="1" applyProtection="1">
      <alignment horizontal="center" vertical="center" wrapText="1" readingOrder="2"/>
    </xf>
    <xf numFmtId="164" fontId="9" fillId="2" borderId="12" xfId="0" applyNumberFormat="1" applyFont="1" applyFill="1" applyBorder="1" applyAlignment="1" applyProtection="1">
      <alignment horizontal="center" vertical="center" wrapText="1" readingOrder="2"/>
    </xf>
    <xf numFmtId="0" fontId="11" fillId="5" borderId="37" xfId="0" applyFont="1" applyFill="1" applyBorder="1" applyAlignment="1" applyProtection="1">
      <alignment horizontal="center" vertical="center" wrapText="1" readingOrder="2"/>
    </xf>
    <xf numFmtId="0" fontId="9" fillId="0" borderId="26" xfId="0" applyFont="1" applyBorder="1" applyAlignment="1" applyProtection="1">
      <alignment horizontal="center" vertical="center" wrapText="1" readingOrder="2"/>
    </xf>
    <xf numFmtId="0" fontId="9" fillId="2" borderId="12" xfId="0" applyFont="1" applyFill="1" applyBorder="1" applyAlignment="1" applyProtection="1">
      <alignment horizontal="center" vertical="center" wrapText="1" readingOrder="2"/>
    </xf>
    <xf numFmtId="0" fontId="9" fillId="2" borderId="4" xfId="0" applyFont="1" applyFill="1" applyBorder="1" applyAlignment="1" applyProtection="1">
      <alignment horizontal="center" vertical="center" wrapText="1" readingOrder="2"/>
    </xf>
    <xf numFmtId="0" fontId="9" fillId="2" borderId="24" xfId="0" applyFont="1" applyFill="1" applyBorder="1" applyAlignment="1" applyProtection="1">
      <alignment horizontal="center" vertical="center" wrapText="1" readingOrder="2"/>
    </xf>
    <xf numFmtId="164" fontId="9" fillId="2" borderId="39" xfId="0" applyNumberFormat="1" applyFont="1" applyFill="1" applyBorder="1" applyAlignment="1" applyProtection="1">
      <alignment horizontal="center" vertical="center" wrapText="1" readingOrder="2"/>
    </xf>
    <xf numFmtId="0" fontId="9" fillId="2" borderId="26" xfId="0" applyFont="1" applyFill="1" applyBorder="1" applyAlignment="1" applyProtection="1">
      <alignment horizontal="center" vertical="center" wrapText="1" readingOrder="2"/>
    </xf>
    <xf numFmtId="0" fontId="9" fillId="0" borderId="3" xfId="0" applyFont="1" applyBorder="1" applyAlignment="1" applyProtection="1">
      <alignment horizontal="right" vertical="top" textRotation="90" wrapText="1"/>
      <protection locked="0"/>
    </xf>
    <xf numFmtId="0" fontId="8" fillId="3" borderId="4" xfId="0" applyFont="1" applyFill="1" applyBorder="1" applyAlignment="1" applyProtection="1">
      <alignment horizontal="center"/>
    </xf>
    <xf numFmtId="0" fontId="8" fillId="3" borderId="27" xfId="0" applyFont="1" applyFill="1" applyBorder="1" applyAlignment="1" applyProtection="1">
      <alignment horizontal="center"/>
    </xf>
    <xf numFmtId="0" fontId="8" fillId="3" borderId="4" xfId="0" applyFont="1" applyFill="1" applyBorder="1" applyAlignment="1" applyProtection="1">
      <alignment horizontal="center"/>
    </xf>
    <xf numFmtId="0" fontId="8" fillId="3" borderId="12" xfId="0" applyFont="1" applyFill="1" applyBorder="1" applyAlignment="1" applyProtection="1">
      <alignment horizontal="center"/>
    </xf>
    <xf numFmtId="0" fontId="9" fillId="3" borderId="1" xfId="0" applyFont="1" applyFill="1" applyBorder="1" applyAlignment="1" applyProtection="1">
      <alignment horizontal="center"/>
    </xf>
    <xf numFmtId="164" fontId="9" fillId="3" borderId="1" xfId="0" applyNumberFormat="1" applyFont="1" applyFill="1" applyBorder="1" applyAlignment="1" applyProtection="1">
      <alignment horizontal="center"/>
    </xf>
    <xf numFmtId="0" fontId="2" fillId="0" borderId="0" xfId="0" applyFont="1" applyProtection="1">
      <protection hidden="1"/>
    </xf>
    <xf numFmtId="0" fontId="2" fillId="0" borderId="0" xfId="0" applyFont="1" applyAlignment="1" applyProtection="1">
      <alignment vertical="center"/>
      <protection hidden="1"/>
    </xf>
    <xf numFmtId="0" fontId="9" fillId="0" borderId="4" xfId="0" applyFont="1" applyBorder="1" applyAlignment="1" applyProtection="1">
      <alignment vertical="center" wrapText="1" readingOrder="2"/>
      <protection hidden="1"/>
    </xf>
    <xf numFmtId="0" fontId="12" fillId="0" borderId="4" xfId="0" applyFont="1" applyBorder="1" applyAlignment="1" applyProtection="1">
      <alignment vertical="center" wrapText="1" readingOrder="2"/>
      <protection hidden="1"/>
    </xf>
    <xf numFmtId="0" fontId="8" fillId="0" borderId="0" xfId="0" applyFont="1" applyProtection="1"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0</xdr:row>
      <xdr:rowOff>9525</xdr:rowOff>
    </xdr:from>
    <xdr:to>
      <xdr:col>1</xdr:col>
      <xdr:colOff>619126</xdr:colOff>
      <xdr:row>2</xdr:row>
      <xdr:rowOff>209550</xdr:rowOff>
    </xdr:to>
    <xdr:pic>
      <xdr:nvPicPr>
        <xdr:cNvPr id="2" name="תמונה 6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1165624" y="9525"/>
          <a:ext cx="9048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294409</xdr:colOff>
      <xdr:row>0</xdr:row>
      <xdr:rowOff>96117</xdr:rowOff>
    </xdr:from>
    <xdr:to>
      <xdr:col>18</xdr:col>
      <xdr:colOff>219941</xdr:colOff>
      <xdr:row>2</xdr:row>
      <xdr:rowOff>155865</xdr:rowOff>
    </xdr:to>
    <xdr:pic>
      <xdr:nvPicPr>
        <xdr:cNvPr id="3" name="תמונה 2" descr="semelMedina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94737696" y="96117"/>
          <a:ext cx="488373" cy="5359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9"/>
  <sheetViews>
    <sheetView rightToLeft="1" tabSelected="1" zoomScale="110" zoomScaleNormal="110" workbookViewId="0">
      <selection activeCell="G26" sqref="G26:H26"/>
    </sheetView>
  </sheetViews>
  <sheetFormatPr defaultRowHeight="15" x14ac:dyDescent="0.25"/>
  <cols>
    <col min="1" max="1" width="3.625" style="2" bestFit="1" customWidth="1"/>
    <col min="2" max="2" width="6.5" style="2" customWidth="1"/>
    <col min="3" max="3" width="4.5" style="2" customWidth="1"/>
    <col min="4" max="4" width="3.875" style="2" customWidth="1"/>
    <col min="5" max="5" width="6" style="2" customWidth="1"/>
    <col min="6" max="6" width="3" style="2" customWidth="1"/>
    <col min="7" max="7" width="4.375" style="2" customWidth="1"/>
    <col min="8" max="8" width="3.75" style="2" customWidth="1"/>
    <col min="9" max="9" width="7.25" style="2" customWidth="1"/>
    <col min="10" max="10" width="6.25" style="2" customWidth="1"/>
    <col min="11" max="11" width="6.625" style="2" customWidth="1"/>
    <col min="12" max="12" width="6.375" style="2" customWidth="1"/>
    <col min="13" max="13" width="4.375" style="2" bestFit="1" customWidth="1"/>
    <col min="14" max="14" width="4.875" style="2" customWidth="1"/>
    <col min="15" max="15" width="7.125" style="92" customWidth="1"/>
    <col min="16" max="16" width="3.5" style="2" customWidth="1"/>
    <col min="17" max="17" width="3.75" style="2" customWidth="1"/>
    <col min="18" max="18" width="3" style="2" customWidth="1"/>
    <col min="19" max="19" width="3.75" style="2" customWidth="1"/>
    <col min="20" max="20" width="5.625" style="2" customWidth="1"/>
    <col min="21" max="21" width="7.875" style="163" hidden="1" customWidth="1"/>
    <col min="22" max="16384" width="9" style="2"/>
  </cols>
  <sheetData>
    <row r="1" spans="1:21" ht="22.5" x14ac:dyDescent="0.3">
      <c r="A1" s="1" t="s">
        <v>42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2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1:21" ht="18.75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21" ht="18.75" x14ac:dyDescent="0.25">
      <c r="A4" s="108" t="s">
        <v>17</v>
      </c>
      <c r="B4" s="108"/>
      <c r="C4" s="5"/>
      <c r="D4" s="6"/>
      <c r="E4" s="6"/>
      <c r="F4" s="6"/>
      <c r="G4" s="6"/>
      <c r="H4" s="6"/>
      <c r="I4" s="6"/>
      <c r="J4" s="6"/>
      <c r="K4" s="7"/>
      <c r="L4" s="8"/>
      <c r="M4" s="114" t="s">
        <v>25</v>
      </c>
      <c r="N4" s="114"/>
      <c r="O4" s="114"/>
      <c r="P4" s="113"/>
      <c r="Q4" s="9"/>
      <c r="R4" s="10"/>
      <c r="S4" s="11"/>
    </row>
    <row r="5" spans="1:21" ht="18" customHeight="1" x14ac:dyDescent="0.25">
      <c r="A5" s="108" t="s">
        <v>18</v>
      </c>
      <c r="B5" s="108"/>
      <c r="C5" s="108"/>
      <c r="D5" s="108"/>
      <c r="E5" s="12"/>
      <c r="F5" s="13"/>
      <c r="G5" s="13"/>
      <c r="H5" s="13"/>
      <c r="I5" s="13"/>
      <c r="J5" s="14"/>
      <c r="K5" s="15"/>
      <c r="L5" s="8"/>
      <c r="M5" s="114" t="s">
        <v>22</v>
      </c>
      <c r="N5" s="114"/>
      <c r="O5" s="114"/>
      <c r="P5" s="113"/>
      <c r="Q5" s="9"/>
      <c r="R5" s="10"/>
      <c r="S5" s="11"/>
    </row>
    <row r="6" spans="1:21" ht="18" customHeight="1" x14ac:dyDescent="0.25">
      <c r="A6" s="108" t="s">
        <v>19</v>
      </c>
      <c r="B6" s="108"/>
      <c r="C6" s="108"/>
      <c r="D6" s="16"/>
      <c r="E6" s="17"/>
      <c r="F6" s="17"/>
      <c r="G6" s="17"/>
      <c r="H6" s="17"/>
      <c r="I6" s="17"/>
      <c r="J6" s="18"/>
      <c r="K6" s="19"/>
      <c r="L6" s="19"/>
      <c r="M6" s="20"/>
      <c r="N6" s="21"/>
      <c r="O6" s="21"/>
      <c r="P6" s="21"/>
      <c r="Q6" s="21"/>
      <c r="R6" s="22"/>
    </row>
    <row r="7" spans="1:21" ht="18" customHeight="1" x14ac:dyDescent="0.25">
      <c r="A7" s="108" t="s">
        <v>26</v>
      </c>
      <c r="B7" s="108"/>
      <c r="C7" s="12" t="s">
        <v>24</v>
      </c>
      <c r="D7" s="13"/>
      <c r="E7" s="13"/>
      <c r="F7" s="14"/>
      <c r="G7" s="109" t="s">
        <v>31</v>
      </c>
      <c r="H7" s="110"/>
      <c r="I7" s="111"/>
      <c r="J7" s="23" t="s">
        <v>43</v>
      </c>
      <c r="K7" s="112" t="s">
        <v>44</v>
      </c>
      <c r="L7" s="113"/>
      <c r="M7" s="12"/>
      <c r="N7" s="14"/>
      <c r="O7" s="115" t="s">
        <v>33</v>
      </c>
      <c r="P7" s="116"/>
      <c r="Q7" s="116"/>
      <c r="R7" s="117"/>
      <c r="S7" s="24">
        <v>1</v>
      </c>
    </row>
    <row r="8" spans="1:21" ht="16.5" thickBot="1" x14ac:dyDescent="0.3">
      <c r="A8" s="25"/>
      <c r="B8" s="25"/>
      <c r="C8" s="26"/>
      <c r="D8" s="26"/>
      <c r="E8" s="27"/>
      <c r="F8" s="25"/>
      <c r="G8" s="25"/>
      <c r="H8" s="25"/>
      <c r="I8" s="25"/>
      <c r="J8" s="28"/>
      <c r="K8" s="28"/>
      <c r="L8" s="25"/>
      <c r="M8" s="29"/>
      <c r="N8" s="30"/>
      <c r="O8" s="118" t="s">
        <v>46</v>
      </c>
      <c r="P8" s="118"/>
      <c r="Q8" s="118"/>
      <c r="R8" s="119"/>
      <c r="S8" s="31">
        <v>4</v>
      </c>
    </row>
    <row r="9" spans="1:21" ht="30.75" customHeight="1" thickBot="1" x14ac:dyDescent="0.3">
      <c r="A9" s="120" t="s">
        <v>0</v>
      </c>
      <c r="B9" s="120" t="s">
        <v>1</v>
      </c>
      <c r="C9" s="120" t="s">
        <v>2</v>
      </c>
      <c r="D9" s="120" t="s">
        <v>3</v>
      </c>
      <c r="E9" s="120" t="s">
        <v>32</v>
      </c>
      <c r="F9" s="121" t="s">
        <v>4</v>
      </c>
      <c r="G9" s="122"/>
      <c r="H9" s="123" t="s">
        <v>5</v>
      </c>
      <c r="I9" s="123"/>
      <c r="J9" s="123"/>
      <c r="K9" s="123" t="s">
        <v>6</v>
      </c>
      <c r="L9" s="123"/>
      <c r="M9" s="124" t="s">
        <v>7</v>
      </c>
      <c r="N9" s="122"/>
      <c r="O9" s="124" t="s">
        <v>8</v>
      </c>
      <c r="P9" s="121"/>
      <c r="Q9" s="121"/>
      <c r="R9" s="134" t="s">
        <v>23</v>
      </c>
      <c r="S9" s="136" t="s">
        <v>34</v>
      </c>
    </row>
    <row r="10" spans="1:21" ht="15.75" thickBot="1" x14ac:dyDescent="0.3">
      <c r="A10" s="125"/>
      <c r="B10" s="125"/>
      <c r="C10" s="125"/>
      <c r="D10" s="125"/>
      <c r="E10" s="125"/>
      <c r="F10" s="126" t="s">
        <v>9</v>
      </c>
      <c r="G10" s="127" t="s">
        <v>10</v>
      </c>
      <c r="H10" s="128" t="s">
        <v>11</v>
      </c>
      <c r="I10" s="129"/>
      <c r="J10" s="130"/>
      <c r="K10" s="127" t="s">
        <v>20</v>
      </c>
      <c r="L10" s="127" t="s">
        <v>21</v>
      </c>
      <c r="M10" s="131" t="s">
        <v>11</v>
      </c>
      <c r="N10" s="132"/>
      <c r="O10" s="131" t="s">
        <v>11</v>
      </c>
      <c r="P10" s="133"/>
      <c r="Q10" s="133"/>
      <c r="R10" s="135"/>
      <c r="S10" s="142">
        <f>IF($K$11&gt;$L$11,"خطأ في الحصص المنقولة",IF(AND(MOD($K$17,$R$13)=0,MOD($L$11,$R$13)=0,MOD($K$11,$R$13)=0),$K$11/$R$13,IF(AND(MOD($L$11,5)=0,MOD($K$11,5)=0,MOD($K$17,5)=0),$K$11/5,IF(AND(MOD($L$11,4)=0,MOD($K$11,4)=0,MOD($K$17,4)=0),$K$11/4,IF(AND(MOD($L$11,3)=0,MOD($K$11,3)=0,MOD($K$17,3)=0),$K$11/3,IF(AND(MOD($L$11,2)=0,MOD($K$11,2)=0,MOD($K$17,2)=0),$K$11/2,$K$11))))))</f>
        <v>269</v>
      </c>
    </row>
    <row r="11" spans="1:21" ht="15.75" thickBot="1" x14ac:dyDescent="0.3">
      <c r="A11" s="33">
        <v>1</v>
      </c>
      <c r="B11" s="34" t="s">
        <v>40</v>
      </c>
      <c r="C11" s="34">
        <v>7643</v>
      </c>
      <c r="D11" s="34">
        <v>27</v>
      </c>
      <c r="E11" s="35">
        <v>20000</v>
      </c>
      <c r="F11" s="36">
        <v>648</v>
      </c>
      <c r="G11" s="37">
        <v>29</v>
      </c>
      <c r="H11" s="38">
        <f>IF($E$11="","",E11*G11+((E11*F11)/1000))</f>
        <v>592960</v>
      </c>
      <c r="I11" s="39"/>
      <c r="J11" s="40"/>
      <c r="K11" s="41">
        <v>538</v>
      </c>
      <c r="L11" s="37">
        <v>7560</v>
      </c>
      <c r="M11" s="42">
        <f>IF(H11&gt;0,H11*K11/L11,0)</f>
        <v>42197.417989417991</v>
      </c>
      <c r="N11" s="43"/>
      <c r="O11" s="44">
        <f>M11*$S$7/100</f>
        <v>421.97417989417988</v>
      </c>
      <c r="P11" s="45"/>
      <c r="Q11" s="45"/>
      <c r="R11" s="46"/>
      <c r="S11" s="142">
        <f>IF($K$11&gt;$L$11,"خطأ في الحصص المنقولة",IF(AND(MOD($L$11,$R$13)=0,MOD($K$17,$R$13)=0,MOD($K$11,$R$13)=0),$L$11/$R$13,IF(AND(MOD($L$11,5)=0,MOD($K$11,5)=0,MOD($K$17,5)=0),$K$11/5,IF(AND(MOD($L$11,4)=0,MOD($K$11,4)=0,MOD($K$17,4)=0),$K$11/4,IF(AND(MOD($L$11,3)=0,MOD($K$11,3)=0,MOD($K$17,3)=0),$K$11/3,IF(AND(MOD($L$11,2)=0,MOD($K$11,2)=0,MOD($K$17,2)=0),$K$11/2,$L$11))))))</f>
        <v>3780</v>
      </c>
      <c r="U11" s="164"/>
    </row>
    <row r="12" spans="1:21" ht="25.5" customHeight="1" thickBot="1" x14ac:dyDescent="0.3">
      <c r="A12" s="47"/>
      <c r="B12" s="48"/>
      <c r="C12" s="49" t="s">
        <v>47</v>
      </c>
      <c r="D12" s="49"/>
      <c r="E12" s="137" t="str">
        <f>IF($K$11&gt;$L$11,"خطأ في الحصص المنقولة","")</f>
        <v/>
      </c>
      <c r="F12" s="138"/>
      <c r="G12" s="138"/>
      <c r="H12" s="138"/>
      <c r="I12" s="138"/>
      <c r="J12" s="139"/>
      <c r="K12" s="32"/>
      <c r="L12" s="32"/>
      <c r="M12" s="124" t="s">
        <v>39</v>
      </c>
      <c r="N12" s="122"/>
      <c r="O12" s="124" t="s">
        <v>8</v>
      </c>
      <c r="P12" s="121"/>
      <c r="Q12" s="122"/>
      <c r="R12" s="140">
        <f>LCM($K$11,$K$17)</f>
        <v>6456</v>
      </c>
      <c r="S12" s="142">
        <f>IF($K$11&gt;$L$11,"خطأ في الحصص المنقولة",IF(AND(MOD($K$17,$R$13)=0,MOD($L$11,$R$13)=0,MOD($K$11,$R$13)=0),$K$17/$R$13,IF(AND(MOD($L$11,5)=0,MOD($K$11,5)=0,MOD($K$17,5)=0),$K$11/5,IF(AND(MOD($L$11,4)=0,MOD($K$11,4)=0,MOD($K$17,4)=0),$K$11/4,IF(AND(MOD($L$11,3)=0,MOD($K$11,3)=0,MOD($K$17,3)=0),$K$11/3,IF(AND(MOD($L$11,2)=0,MOD($K$11,2)=0,MOD($K$17,2)=0),$K$11/2,$K$17))))))</f>
        <v>12</v>
      </c>
      <c r="U12" s="164"/>
    </row>
    <row r="13" spans="1:21" ht="15.75" thickBot="1" x14ac:dyDescent="0.3">
      <c r="A13" s="47"/>
      <c r="B13" s="48"/>
      <c r="C13" s="48"/>
      <c r="D13" s="48"/>
      <c r="E13" s="48"/>
      <c r="F13" s="48"/>
      <c r="G13" s="48"/>
      <c r="H13" s="50"/>
      <c r="I13" s="50"/>
      <c r="J13" s="51"/>
      <c r="K13" s="127" t="s">
        <v>20</v>
      </c>
      <c r="L13" s="127" t="s">
        <v>21</v>
      </c>
      <c r="M13" s="131" t="s">
        <v>11</v>
      </c>
      <c r="N13" s="132"/>
      <c r="O13" s="131" t="s">
        <v>11</v>
      </c>
      <c r="P13" s="133"/>
      <c r="Q13" s="149"/>
      <c r="R13" s="141">
        <f>$K$11*$K$17/$R$12</f>
        <v>2</v>
      </c>
      <c r="S13" s="52"/>
    </row>
    <row r="14" spans="1:21" ht="15.75" thickBot="1" x14ac:dyDescent="0.3">
      <c r="A14" s="47"/>
      <c r="B14" s="48"/>
      <c r="C14" s="48"/>
      <c r="D14" s="48"/>
      <c r="E14" s="48"/>
      <c r="F14" s="48"/>
      <c r="G14" s="48"/>
      <c r="H14" s="53"/>
      <c r="I14" s="53"/>
      <c r="J14" s="54"/>
      <c r="K14" s="55">
        <v>6</v>
      </c>
      <c r="L14" s="143">
        <f>+K17</f>
        <v>24</v>
      </c>
      <c r="M14" s="144">
        <f>IF($K$14&gt;$L$14,"الحصة التخارجية خطأ",IF($H$11&gt;0,$M$11*K14/L14,0))</f>
        <v>10549.354497354498</v>
      </c>
      <c r="N14" s="145"/>
      <c r="O14" s="146">
        <f>IF($K$14&gt;$L$14,"الحصة التخارجية خطأ",M14*$S$8/100)</f>
        <v>421.97417989417988</v>
      </c>
      <c r="P14" s="147"/>
      <c r="Q14" s="148"/>
      <c r="R14" s="56"/>
      <c r="S14" s="52"/>
    </row>
    <row r="15" spans="1:21" ht="16.5" customHeight="1" thickBot="1" x14ac:dyDescent="0.3">
      <c r="A15" s="57" t="s">
        <v>0</v>
      </c>
      <c r="B15" s="58" t="s">
        <v>12</v>
      </c>
      <c r="C15" s="59"/>
      <c r="D15" s="59"/>
      <c r="E15" s="59"/>
      <c r="F15" s="60"/>
      <c r="G15" s="58" t="s">
        <v>13</v>
      </c>
      <c r="H15" s="59"/>
      <c r="I15" s="61" t="s">
        <v>38</v>
      </c>
      <c r="J15" s="62" t="s">
        <v>14</v>
      </c>
      <c r="K15" s="63"/>
      <c r="L15" s="64" t="s">
        <v>15</v>
      </c>
      <c r="M15" s="64"/>
      <c r="N15" s="64"/>
      <c r="O15" s="62" t="s">
        <v>16</v>
      </c>
      <c r="P15" s="64"/>
      <c r="Q15" s="64"/>
      <c r="R15" s="64"/>
      <c r="S15" s="65"/>
    </row>
    <row r="16" spans="1:21" ht="36" customHeight="1" thickBot="1" x14ac:dyDescent="0.3">
      <c r="A16" s="66"/>
      <c r="B16" s="67"/>
      <c r="C16" s="68"/>
      <c r="D16" s="68"/>
      <c r="E16" s="68"/>
      <c r="F16" s="69"/>
      <c r="G16" s="67"/>
      <c r="H16" s="68"/>
      <c r="I16" s="61"/>
      <c r="J16" s="70" t="s">
        <v>20</v>
      </c>
      <c r="K16" s="71" t="s">
        <v>21</v>
      </c>
      <c r="L16" s="72" t="s">
        <v>20</v>
      </c>
      <c r="M16" s="73" t="s">
        <v>21</v>
      </c>
      <c r="N16" s="74"/>
      <c r="O16" s="75" t="s">
        <v>45</v>
      </c>
      <c r="P16" s="74" t="s">
        <v>20</v>
      </c>
      <c r="Q16" s="74"/>
      <c r="R16" s="76"/>
      <c r="S16" s="77" t="s">
        <v>21</v>
      </c>
      <c r="U16" s="165" t="s">
        <v>35</v>
      </c>
    </row>
    <row r="17" spans="1:21" ht="15.75" thickBot="1" x14ac:dyDescent="0.3">
      <c r="A17" s="78">
        <f>ROW(A17)-16</f>
        <v>1</v>
      </c>
      <c r="B17" s="79"/>
      <c r="C17" s="80"/>
      <c r="D17" s="80"/>
      <c r="E17" s="80"/>
      <c r="F17" s="81"/>
      <c r="G17" s="79" t="s">
        <v>35</v>
      </c>
      <c r="H17" s="80"/>
      <c r="I17" s="82"/>
      <c r="J17" s="83">
        <v>1</v>
      </c>
      <c r="K17" s="150">
        <v>24</v>
      </c>
      <c r="L17" s="151">
        <f>IF($K$11&gt;$L$11,"",IF($K$17&lt;J17,"",IF(G17="نقل ارث",$S$10*J17,IF(G17="نقل ارث وتخارج",$S$10*J17,IF(G17="تبديل",$S$12*I17,IF(G17="نقل ارث وتبديل",$S$10*J17+I17*$S$12," "))))))</f>
        <v>269</v>
      </c>
      <c r="M17" s="152">
        <f>IF($K$17&lt;J17,"خطأ في الحصص الارثية",IF(AND(J17="",I17=""),"",$S$11*$K$17))</f>
        <v>90720</v>
      </c>
      <c r="N17" s="153"/>
      <c r="O17" s="154">
        <f>IF(J17="","",$O$11*J17/$K$17)</f>
        <v>17.582257495590827</v>
      </c>
      <c r="P17" s="80"/>
      <c r="Q17" s="80"/>
      <c r="R17" s="81"/>
      <c r="S17" s="88"/>
      <c r="U17" s="166" t="s">
        <v>41</v>
      </c>
    </row>
    <row r="18" spans="1:21" ht="15.75" customHeight="1" thickBot="1" x14ac:dyDescent="0.3">
      <c r="A18" s="78">
        <f t="shared" ref="A18:A45" si="0">ROW(A18)-16</f>
        <v>2</v>
      </c>
      <c r="B18" s="79"/>
      <c r="C18" s="80"/>
      <c r="D18" s="80"/>
      <c r="E18" s="80"/>
      <c r="F18" s="81"/>
      <c r="G18" s="79" t="s">
        <v>41</v>
      </c>
      <c r="H18" s="80"/>
      <c r="I18" s="82"/>
      <c r="J18" s="83">
        <v>1</v>
      </c>
      <c r="K18" s="155">
        <f>IF(J18="","",$K$17)</f>
        <v>24</v>
      </c>
      <c r="L18" s="151">
        <f t="shared" ref="L18:L45" si="1">IF($K$11&gt;$L$11,"",IF($K$17&lt;J18,"",IF(G18="نقل ارث",$S$10*J18,IF(G18="نقل ارث وتخارج",$S$10*J18,IF(G18="تبديل",$S$12*I18,IF(G18="نقل ارث وتبديل",$S$10*J18+I18*$S$12," "))))))</f>
        <v>269</v>
      </c>
      <c r="M18" s="152">
        <f t="shared" ref="M18:M45" si="2">IF($K$17&lt;J18,"خطأ في الحصص الارثية",IF(AND(J18="",I18=""),"",$S$11*$K$17))</f>
        <v>90720</v>
      </c>
      <c r="N18" s="153"/>
      <c r="O18" s="154">
        <f t="shared" ref="O18:O45" si="3">IF(J18="","",$O$11*J18/$K$17)</f>
        <v>17.582257495590827</v>
      </c>
      <c r="P18" s="80"/>
      <c r="Q18" s="80"/>
      <c r="R18" s="81"/>
      <c r="S18" s="91"/>
      <c r="U18" s="165" t="s">
        <v>37</v>
      </c>
    </row>
    <row r="19" spans="1:21" ht="15.75" customHeight="1" thickBot="1" x14ac:dyDescent="0.3">
      <c r="A19" s="78">
        <f t="shared" si="0"/>
        <v>3</v>
      </c>
      <c r="B19" s="79"/>
      <c r="C19" s="80"/>
      <c r="D19" s="80"/>
      <c r="E19" s="80"/>
      <c r="F19" s="81"/>
      <c r="G19" s="79" t="s">
        <v>37</v>
      </c>
      <c r="H19" s="80"/>
      <c r="I19" s="82">
        <v>1</v>
      </c>
      <c r="J19" s="83">
        <v>1</v>
      </c>
      <c r="K19" s="155">
        <f t="shared" ref="K19:K45" si="4">IF(J19="","",$K$17)</f>
        <v>24</v>
      </c>
      <c r="L19" s="151">
        <f t="shared" si="1"/>
        <v>281</v>
      </c>
      <c r="M19" s="152">
        <f t="shared" si="2"/>
        <v>90720</v>
      </c>
      <c r="N19" s="153"/>
      <c r="O19" s="154">
        <f t="shared" si="3"/>
        <v>17.582257495590827</v>
      </c>
      <c r="P19" s="80"/>
      <c r="Q19" s="80"/>
      <c r="R19" s="81"/>
      <c r="S19" s="91"/>
      <c r="U19" s="165" t="s">
        <v>36</v>
      </c>
    </row>
    <row r="20" spans="1:21" ht="15.75" customHeight="1" thickBot="1" x14ac:dyDescent="0.3">
      <c r="A20" s="78">
        <f t="shared" si="0"/>
        <v>4</v>
      </c>
      <c r="B20" s="79"/>
      <c r="C20" s="80"/>
      <c r="D20" s="80"/>
      <c r="E20" s="80"/>
      <c r="F20" s="81"/>
      <c r="G20" s="79" t="s">
        <v>36</v>
      </c>
      <c r="H20" s="80"/>
      <c r="I20" s="82">
        <v>4</v>
      </c>
      <c r="J20" s="83"/>
      <c r="K20" s="155" t="str">
        <f t="shared" si="4"/>
        <v/>
      </c>
      <c r="L20" s="151">
        <f t="shared" si="1"/>
        <v>48</v>
      </c>
      <c r="M20" s="152">
        <f t="shared" si="2"/>
        <v>90720</v>
      </c>
      <c r="N20" s="153"/>
      <c r="O20" s="154" t="str">
        <f t="shared" si="3"/>
        <v/>
      </c>
      <c r="P20" s="80"/>
      <c r="Q20" s="80"/>
      <c r="R20" s="81"/>
      <c r="S20" s="91"/>
    </row>
    <row r="21" spans="1:21" ht="15.75" customHeight="1" thickBot="1" x14ac:dyDescent="0.3">
      <c r="A21" s="78">
        <f t="shared" si="0"/>
        <v>5</v>
      </c>
      <c r="B21" s="79"/>
      <c r="C21" s="80"/>
      <c r="D21" s="80"/>
      <c r="E21" s="80"/>
      <c r="F21" s="81"/>
      <c r="G21" s="79"/>
      <c r="H21" s="80"/>
      <c r="I21" s="82"/>
      <c r="J21" s="83"/>
      <c r="K21" s="155" t="str">
        <f t="shared" si="4"/>
        <v/>
      </c>
      <c r="L21" s="151" t="str">
        <f t="shared" si="1"/>
        <v xml:space="preserve"> </v>
      </c>
      <c r="M21" s="152" t="str">
        <f t="shared" si="2"/>
        <v/>
      </c>
      <c r="N21" s="153"/>
      <c r="O21" s="154" t="str">
        <f t="shared" si="3"/>
        <v/>
      </c>
      <c r="P21" s="80"/>
      <c r="Q21" s="80"/>
      <c r="R21" s="81"/>
      <c r="S21" s="91"/>
    </row>
    <row r="22" spans="1:21" ht="15.75" customHeight="1" thickBot="1" x14ac:dyDescent="0.3">
      <c r="A22" s="78">
        <f t="shared" si="0"/>
        <v>6</v>
      </c>
      <c r="B22" s="79"/>
      <c r="C22" s="80"/>
      <c r="D22" s="80"/>
      <c r="E22" s="80"/>
      <c r="F22" s="81"/>
      <c r="G22" s="79"/>
      <c r="H22" s="80"/>
      <c r="I22" s="82"/>
      <c r="J22" s="83"/>
      <c r="K22" s="155" t="str">
        <f t="shared" si="4"/>
        <v/>
      </c>
      <c r="L22" s="151" t="str">
        <f t="shared" si="1"/>
        <v xml:space="preserve"> </v>
      </c>
      <c r="M22" s="152" t="str">
        <f t="shared" si="2"/>
        <v/>
      </c>
      <c r="N22" s="153"/>
      <c r="O22" s="154" t="str">
        <f t="shared" si="3"/>
        <v/>
      </c>
      <c r="P22" s="80"/>
      <c r="Q22" s="80"/>
      <c r="R22" s="81"/>
      <c r="S22" s="91"/>
    </row>
    <row r="23" spans="1:21" ht="15.75" customHeight="1" thickBot="1" x14ac:dyDescent="0.3">
      <c r="A23" s="78">
        <f t="shared" si="0"/>
        <v>7</v>
      </c>
      <c r="B23" s="79"/>
      <c r="C23" s="80"/>
      <c r="D23" s="80"/>
      <c r="E23" s="80"/>
      <c r="F23" s="81"/>
      <c r="G23" s="79"/>
      <c r="H23" s="80"/>
      <c r="I23" s="82"/>
      <c r="J23" s="83"/>
      <c r="K23" s="155" t="str">
        <f t="shared" si="4"/>
        <v/>
      </c>
      <c r="L23" s="151" t="str">
        <f t="shared" si="1"/>
        <v xml:space="preserve"> </v>
      </c>
      <c r="M23" s="152" t="str">
        <f t="shared" si="2"/>
        <v/>
      </c>
      <c r="N23" s="153"/>
      <c r="O23" s="154" t="str">
        <f t="shared" si="3"/>
        <v/>
      </c>
      <c r="P23" s="80"/>
      <c r="Q23" s="80"/>
      <c r="R23" s="81"/>
      <c r="S23" s="91"/>
    </row>
    <row r="24" spans="1:21" ht="15.75" customHeight="1" thickBot="1" x14ac:dyDescent="0.3">
      <c r="A24" s="78">
        <f t="shared" si="0"/>
        <v>8</v>
      </c>
      <c r="B24" s="79"/>
      <c r="C24" s="80"/>
      <c r="D24" s="80"/>
      <c r="E24" s="80"/>
      <c r="F24" s="81"/>
      <c r="G24" s="79"/>
      <c r="H24" s="80"/>
      <c r="I24" s="82"/>
      <c r="J24" s="83"/>
      <c r="K24" s="155" t="str">
        <f t="shared" si="4"/>
        <v/>
      </c>
      <c r="L24" s="151" t="str">
        <f t="shared" si="1"/>
        <v xml:space="preserve"> </v>
      </c>
      <c r="M24" s="152" t="str">
        <f t="shared" si="2"/>
        <v/>
      </c>
      <c r="N24" s="153"/>
      <c r="O24" s="154" t="str">
        <f t="shared" si="3"/>
        <v/>
      </c>
      <c r="P24" s="80"/>
      <c r="Q24" s="80"/>
      <c r="R24" s="81"/>
      <c r="S24" s="91"/>
    </row>
    <row r="25" spans="1:21" ht="15.75" customHeight="1" thickBot="1" x14ac:dyDescent="0.3">
      <c r="A25" s="78">
        <f t="shared" si="0"/>
        <v>9</v>
      </c>
      <c r="B25" s="79"/>
      <c r="C25" s="80"/>
      <c r="D25" s="80"/>
      <c r="E25" s="80"/>
      <c r="F25" s="81"/>
      <c r="G25" s="79"/>
      <c r="H25" s="80"/>
      <c r="I25" s="82"/>
      <c r="J25" s="83"/>
      <c r="K25" s="155" t="str">
        <f t="shared" si="4"/>
        <v/>
      </c>
      <c r="L25" s="151" t="str">
        <f t="shared" si="1"/>
        <v xml:space="preserve"> </v>
      </c>
      <c r="M25" s="152" t="str">
        <f t="shared" si="2"/>
        <v/>
      </c>
      <c r="N25" s="153"/>
      <c r="O25" s="154" t="str">
        <f t="shared" si="3"/>
        <v/>
      </c>
      <c r="P25" s="80"/>
      <c r="Q25" s="80"/>
      <c r="R25" s="81"/>
      <c r="S25" s="91"/>
      <c r="U25" s="167"/>
    </row>
    <row r="26" spans="1:21" ht="15.75" customHeight="1" thickBot="1" x14ac:dyDescent="0.3">
      <c r="A26" s="78">
        <f t="shared" si="0"/>
        <v>10</v>
      </c>
      <c r="B26" s="79"/>
      <c r="C26" s="80"/>
      <c r="D26" s="80"/>
      <c r="E26" s="80"/>
      <c r="F26" s="81"/>
      <c r="G26" s="79"/>
      <c r="H26" s="80"/>
      <c r="I26" s="82"/>
      <c r="J26" s="83"/>
      <c r="K26" s="155" t="str">
        <f t="shared" si="4"/>
        <v/>
      </c>
      <c r="L26" s="151" t="str">
        <f t="shared" si="1"/>
        <v xml:space="preserve"> </v>
      </c>
      <c r="M26" s="152" t="str">
        <f t="shared" si="2"/>
        <v/>
      </c>
      <c r="N26" s="153"/>
      <c r="O26" s="154" t="str">
        <f t="shared" si="3"/>
        <v/>
      </c>
      <c r="P26" s="80"/>
      <c r="Q26" s="80"/>
      <c r="R26" s="81"/>
      <c r="S26" s="91"/>
    </row>
    <row r="27" spans="1:21" ht="15.75" customHeight="1" thickBot="1" x14ac:dyDescent="0.3">
      <c r="A27" s="78">
        <f t="shared" si="0"/>
        <v>11</v>
      </c>
      <c r="B27" s="79"/>
      <c r="C27" s="80"/>
      <c r="D27" s="80"/>
      <c r="E27" s="80"/>
      <c r="F27" s="81"/>
      <c r="G27" s="79"/>
      <c r="H27" s="80"/>
      <c r="I27" s="82"/>
      <c r="J27" s="83"/>
      <c r="K27" s="155" t="str">
        <f t="shared" si="4"/>
        <v/>
      </c>
      <c r="L27" s="151" t="str">
        <f t="shared" si="1"/>
        <v xml:space="preserve"> </v>
      </c>
      <c r="M27" s="152" t="str">
        <f t="shared" si="2"/>
        <v/>
      </c>
      <c r="N27" s="153"/>
      <c r="O27" s="154" t="str">
        <f t="shared" si="3"/>
        <v/>
      </c>
      <c r="P27" s="80"/>
      <c r="Q27" s="80"/>
      <c r="R27" s="81"/>
      <c r="S27" s="91"/>
    </row>
    <row r="28" spans="1:21" ht="15.75" customHeight="1" thickBot="1" x14ac:dyDescent="0.3">
      <c r="A28" s="78">
        <f t="shared" si="0"/>
        <v>12</v>
      </c>
      <c r="B28" s="79"/>
      <c r="C28" s="80"/>
      <c r="D28" s="80"/>
      <c r="E28" s="80"/>
      <c r="F28" s="81"/>
      <c r="G28" s="79"/>
      <c r="H28" s="80"/>
      <c r="I28" s="82"/>
      <c r="J28" s="83"/>
      <c r="K28" s="155" t="str">
        <f t="shared" si="4"/>
        <v/>
      </c>
      <c r="L28" s="151" t="str">
        <f t="shared" si="1"/>
        <v xml:space="preserve"> </v>
      </c>
      <c r="M28" s="152" t="str">
        <f t="shared" si="2"/>
        <v/>
      </c>
      <c r="N28" s="153"/>
      <c r="O28" s="154" t="str">
        <f t="shared" si="3"/>
        <v/>
      </c>
      <c r="P28" s="80"/>
      <c r="Q28" s="80"/>
      <c r="R28" s="81"/>
      <c r="S28" s="91"/>
    </row>
    <row r="29" spans="1:21" ht="15.75" customHeight="1" thickBot="1" x14ac:dyDescent="0.3">
      <c r="A29" s="78">
        <f t="shared" si="0"/>
        <v>13</v>
      </c>
      <c r="B29" s="79"/>
      <c r="C29" s="80"/>
      <c r="D29" s="80"/>
      <c r="E29" s="80"/>
      <c r="F29" s="81"/>
      <c r="G29" s="79"/>
      <c r="H29" s="80"/>
      <c r="I29" s="82"/>
      <c r="J29" s="83"/>
      <c r="K29" s="155" t="str">
        <f t="shared" si="4"/>
        <v/>
      </c>
      <c r="L29" s="151" t="str">
        <f t="shared" si="1"/>
        <v xml:space="preserve"> </v>
      </c>
      <c r="M29" s="152" t="str">
        <f t="shared" si="2"/>
        <v/>
      </c>
      <c r="N29" s="153"/>
      <c r="O29" s="154" t="str">
        <f t="shared" si="3"/>
        <v/>
      </c>
      <c r="P29" s="80"/>
      <c r="Q29" s="80"/>
      <c r="R29" s="81"/>
      <c r="S29" s="91"/>
    </row>
    <row r="30" spans="1:21" ht="15.75" customHeight="1" thickBot="1" x14ac:dyDescent="0.3">
      <c r="A30" s="78">
        <f t="shared" si="0"/>
        <v>14</v>
      </c>
      <c r="B30" s="79"/>
      <c r="C30" s="80"/>
      <c r="D30" s="80"/>
      <c r="E30" s="80"/>
      <c r="F30" s="81"/>
      <c r="G30" s="79"/>
      <c r="H30" s="80"/>
      <c r="I30" s="82"/>
      <c r="J30" s="83"/>
      <c r="K30" s="155" t="str">
        <f t="shared" si="4"/>
        <v/>
      </c>
      <c r="L30" s="151" t="str">
        <f t="shared" si="1"/>
        <v xml:space="preserve"> </v>
      </c>
      <c r="M30" s="152" t="str">
        <f t="shared" si="2"/>
        <v/>
      </c>
      <c r="N30" s="153"/>
      <c r="O30" s="154" t="str">
        <f t="shared" si="3"/>
        <v/>
      </c>
      <c r="P30" s="80"/>
      <c r="Q30" s="80"/>
      <c r="R30" s="81"/>
      <c r="S30" s="91"/>
    </row>
    <row r="31" spans="1:21" ht="15.75" customHeight="1" thickBot="1" x14ac:dyDescent="0.3">
      <c r="A31" s="78">
        <f t="shared" si="0"/>
        <v>15</v>
      </c>
      <c r="B31" s="79"/>
      <c r="C31" s="80"/>
      <c r="D31" s="80"/>
      <c r="E31" s="80"/>
      <c r="F31" s="81"/>
      <c r="G31" s="79"/>
      <c r="H31" s="80"/>
      <c r="I31" s="82"/>
      <c r="J31" s="83"/>
      <c r="K31" s="155" t="str">
        <f t="shared" si="4"/>
        <v/>
      </c>
      <c r="L31" s="151" t="str">
        <f t="shared" si="1"/>
        <v xml:space="preserve"> </v>
      </c>
      <c r="M31" s="152" t="str">
        <f t="shared" si="2"/>
        <v/>
      </c>
      <c r="N31" s="153"/>
      <c r="O31" s="154" t="str">
        <f t="shared" si="3"/>
        <v/>
      </c>
      <c r="P31" s="80"/>
      <c r="Q31" s="80"/>
      <c r="R31" s="81"/>
      <c r="S31" s="91"/>
    </row>
    <row r="32" spans="1:21" ht="15.75" customHeight="1" thickBot="1" x14ac:dyDescent="0.3">
      <c r="A32" s="78">
        <f t="shared" si="0"/>
        <v>16</v>
      </c>
      <c r="B32" s="79"/>
      <c r="C32" s="80"/>
      <c r="D32" s="80"/>
      <c r="E32" s="80"/>
      <c r="F32" s="81"/>
      <c r="G32" s="79"/>
      <c r="H32" s="80"/>
      <c r="I32" s="82"/>
      <c r="J32" s="83"/>
      <c r="K32" s="155" t="str">
        <f t="shared" si="4"/>
        <v/>
      </c>
      <c r="L32" s="151" t="str">
        <f t="shared" si="1"/>
        <v xml:space="preserve"> </v>
      </c>
      <c r="M32" s="152" t="str">
        <f t="shared" si="2"/>
        <v/>
      </c>
      <c r="N32" s="153"/>
      <c r="O32" s="154" t="str">
        <f t="shared" si="3"/>
        <v/>
      </c>
      <c r="P32" s="80"/>
      <c r="Q32" s="80"/>
      <c r="R32" s="81"/>
      <c r="S32" s="91"/>
    </row>
    <row r="33" spans="1:19" ht="15.75" customHeight="1" thickBot="1" x14ac:dyDescent="0.3">
      <c r="A33" s="78">
        <f t="shared" si="0"/>
        <v>17</v>
      </c>
      <c r="B33" s="79"/>
      <c r="C33" s="80"/>
      <c r="D33" s="80"/>
      <c r="E33" s="80"/>
      <c r="F33" s="81"/>
      <c r="G33" s="79"/>
      <c r="H33" s="80"/>
      <c r="I33" s="82"/>
      <c r="J33" s="83"/>
      <c r="K33" s="155" t="str">
        <f t="shared" si="4"/>
        <v/>
      </c>
      <c r="L33" s="151" t="str">
        <f t="shared" si="1"/>
        <v xml:space="preserve"> </v>
      </c>
      <c r="M33" s="152" t="str">
        <f t="shared" si="2"/>
        <v/>
      </c>
      <c r="N33" s="153"/>
      <c r="O33" s="154" t="str">
        <f t="shared" si="3"/>
        <v/>
      </c>
      <c r="P33" s="80"/>
      <c r="Q33" s="80"/>
      <c r="R33" s="81"/>
      <c r="S33" s="91"/>
    </row>
    <row r="34" spans="1:19" ht="15.75" customHeight="1" thickBot="1" x14ac:dyDescent="0.3">
      <c r="A34" s="78">
        <f t="shared" si="0"/>
        <v>18</v>
      </c>
      <c r="B34" s="79"/>
      <c r="C34" s="80"/>
      <c r="D34" s="80"/>
      <c r="E34" s="80"/>
      <c r="F34" s="81"/>
      <c r="G34" s="79"/>
      <c r="H34" s="80"/>
      <c r="I34" s="82"/>
      <c r="J34" s="83"/>
      <c r="K34" s="155" t="str">
        <f t="shared" si="4"/>
        <v/>
      </c>
      <c r="L34" s="151" t="str">
        <f t="shared" si="1"/>
        <v xml:space="preserve"> </v>
      </c>
      <c r="M34" s="152" t="str">
        <f t="shared" si="2"/>
        <v/>
      </c>
      <c r="N34" s="153"/>
      <c r="O34" s="154" t="str">
        <f t="shared" si="3"/>
        <v/>
      </c>
      <c r="P34" s="80"/>
      <c r="Q34" s="80"/>
      <c r="R34" s="81"/>
      <c r="S34" s="91"/>
    </row>
    <row r="35" spans="1:19" ht="15.75" customHeight="1" thickBot="1" x14ac:dyDescent="0.3">
      <c r="A35" s="78">
        <f t="shared" si="0"/>
        <v>19</v>
      </c>
      <c r="B35" s="79"/>
      <c r="C35" s="80"/>
      <c r="D35" s="80"/>
      <c r="E35" s="80"/>
      <c r="F35" s="81"/>
      <c r="G35" s="79"/>
      <c r="H35" s="80"/>
      <c r="I35" s="82"/>
      <c r="J35" s="83"/>
      <c r="K35" s="155" t="str">
        <f t="shared" si="4"/>
        <v/>
      </c>
      <c r="L35" s="151" t="str">
        <f t="shared" si="1"/>
        <v xml:space="preserve"> </v>
      </c>
      <c r="M35" s="152" t="str">
        <f t="shared" si="2"/>
        <v/>
      </c>
      <c r="N35" s="153"/>
      <c r="O35" s="154" t="str">
        <f t="shared" si="3"/>
        <v/>
      </c>
      <c r="P35" s="80"/>
      <c r="Q35" s="80"/>
      <c r="R35" s="81"/>
      <c r="S35" s="91"/>
    </row>
    <row r="36" spans="1:19" ht="15.75" customHeight="1" thickBot="1" x14ac:dyDescent="0.3">
      <c r="A36" s="78">
        <f t="shared" si="0"/>
        <v>20</v>
      </c>
      <c r="B36" s="79"/>
      <c r="C36" s="80"/>
      <c r="D36" s="80"/>
      <c r="E36" s="80"/>
      <c r="F36" s="81"/>
      <c r="G36" s="79"/>
      <c r="H36" s="80"/>
      <c r="I36" s="82"/>
      <c r="J36" s="83"/>
      <c r="K36" s="155" t="str">
        <f t="shared" si="4"/>
        <v/>
      </c>
      <c r="L36" s="151" t="str">
        <f t="shared" si="1"/>
        <v xml:space="preserve"> </v>
      </c>
      <c r="M36" s="152" t="str">
        <f t="shared" si="2"/>
        <v/>
      </c>
      <c r="N36" s="153"/>
      <c r="O36" s="154" t="str">
        <f t="shared" si="3"/>
        <v/>
      </c>
      <c r="P36" s="80"/>
      <c r="Q36" s="80"/>
      <c r="R36" s="81"/>
      <c r="S36" s="91"/>
    </row>
    <row r="37" spans="1:19" ht="15.75" customHeight="1" thickBot="1" x14ac:dyDescent="0.3">
      <c r="A37" s="78">
        <f t="shared" si="0"/>
        <v>21</v>
      </c>
      <c r="B37" s="79"/>
      <c r="C37" s="80"/>
      <c r="D37" s="80"/>
      <c r="E37" s="80"/>
      <c r="F37" s="81"/>
      <c r="G37" s="79"/>
      <c r="H37" s="80"/>
      <c r="I37" s="82"/>
      <c r="J37" s="83"/>
      <c r="K37" s="90" t="str">
        <f t="shared" ref="K37:K38" si="5">IF(J37="","",$K$17)</f>
        <v/>
      </c>
      <c r="L37" s="84" t="str">
        <f t="shared" si="1"/>
        <v xml:space="preserve"> </v>
      </c>
      <c r="M37" s="85" t="str">
        <f t="shared" ref="M37:M38" si="6">IF($K$17&lt;J37,"خطأ في الحصص الارثية",IF(AND(J37="",I37=""),"",$S$11*$K$17))</f>
        <v/>
      </c>
      <c r="N37" s="86"/>
      <c r="O37" s="87" t="str">
        <f t="shared" ref="O37:O38" si="7">IF(J37="","",$O$11*J37/$K$17)</f>
        <v/>
      </c>
      <c r="P37" s="80"/>
      <c r="Q37" s="80"/>
      <c r="R37" s="81"/>
      <c r="S37" s="91"/>
    </row>
    <row r="38" spans="1:19" ht="15.75" customHeight="1" thickBot="1" x14ac:dyDescent="0.3">
      <c r="A38" s="78">
        <f t="shared" si="0"/>
        <v>22</v>
      </c>
      <c r="B38" s="79"/>
      <c r="C38" s="80"/>
      <c r="D38" s="80"/>
      <c r="E38" s="80"/>
      <c r="F38" s="81"/>
      <c r="G38" s="79"/>
      <c r="H38" s="80"/>
      <c r="I38" s="82"/>
      <c r="J38" s="83"/>
      <c r="K38" s="90" t="str">
        <f t="shared" si="5"/>
        <v/>
      </c>
      <c r="L38" s="84" t="str">
        <f t="shared" si="1"/>
        <v xml:space="preserve"> </v>
      </c>
      <c r="M38" s="85" t="str">
        <f t="shared" si="6"/>
        <v/>
      </c>
      <c r="N38" s="86"/>
      <c r="O38" s="87" t="str">
        <f t="shared" si="7"/>
        <v/>
      </c>
      <c r="P38" s="80"/>
      <c r="Q38" s="80"/>
      <c r="R38" s="81"/>
      <c r="S38" s="91"/>
    </row>
    <row r="39" spans="1:19" ht="15.75" customHeight="1" thickBot="1" x14ac:dyDescent="0.3">
      <c r="A39" s="78">
        <f t="shared" si="0"/>
        <v>23</v>
      </c>
      <c r="B39" s="79"/>
      <c r="C39" s="80"/>
      <c r="D39" s="80"/>
      <c r="E39" s="80"/>
      <c r="F39" s="81"/>
      <c r="G39" s="79"/>
      <c r="H39" s="80"/>
      <c r="I39" s="82"/>
      <c r="J39" s="83"/>
      <c r="K39" s="90" t="str">
        <f t="shared" si="4"/>
        <v/>
      </c>
      <c r="L39" s="84" t="str">
        <f t="shared" si="1"/>
        <v xml:space="preserve"> </v>
      </c>
      <c r="M39" s="85" t="str">
        <f t="shared" si="2"/>
        <v/>
      </c>
      <c r="N39" s="86"/>
      <c r="O39" s="87" t="str">
        <f t="shared" si="3"/>
        <v/>
      </c>
      <c r="P39" s="80"/>
      <c r="Q39" s="80"/>
      <c r="R39" s="81"/>
      <c r="S39" s="91"/>
    </row>
    <row r="40" spans="1:19" ht="15.75" customHeight="1" thickBot="1" x14ac:dyDescent="0.3">
      <c r="A40" s="78">
        <f t="shared" si="0"/>
        <v>24</v>
      </c>
      <c r="B40" s="79"/>
      <c r="C40" s="80"/>
      <c r="D40" s="80"/>
      <c r="E40" s="80"/>
      <c r="F40" s="81"/>
      <c r="G40" s="79"/>
      <c r="H40" s="80"/>
      <c r="I40" s="82"/>
      <c r="J40" s="83"/>
      <c r="K40" s="90" t="str">
        <f t="shared" ref="K40:K43" si="8">IF(J40="","",$K$17)</f>
        <v/>
      </c>
      <c r="L40" s="84" t="str">
        <f t="shared" si="1"/>
        <v xml:space="preserve"> </v>
      </c>
      <c r="M40" s="85" t="str">
        <f t="shared" ref="M40:M43" si="9">IF($K$17&lt;J40,"خطأ في الحصص الارثية",IF(AND(J40="",I40=""),"",$S$11*$K$17))</f>
        <v/>
      </c>
      <c r="N40" s="86"/>
      <c r="O40" s="87" t="str">
        <f t="shared" ref="O40:O43" si="10">IF(J40="","",$O$11*J40/$K$17)</f>
        <v/>
      </c>
      <c r="P40" s="80"/>
      <c r="Q40" s="80"/>
      <c r="R40" s="81"/>
      <c r="S40" s="91"/>
    </row>
    <row r="41" spans="1:19" ht="15.75" customHeight="1" thickBot="1" x14ac:dyDescent="0.3">
      <c r="A41" s="78">
        <f t="shared" si="0"/>
        <v>25</v>
      </c>
      <c r="B41" s="79"/>
      <c r="C41" s="80"/>
      <c r="D41" s="80"/>
      <c r="E41" s="80"/>
      <c r="F41" s="81"/>
      <c r="G41" s="79"/>
      <c r="H41" s="80"/>
      <c r="I41" s="82"/>
      <c r="J41" s="83"/>
      <c r="K41" s="90" t="str">
        <f t="shared" ref="K41:K42" si="11">IF(J41="","",$K$17)</f>
        <v/>
      </c>
      <c r="L41" s="84" t="str">
        <f t="shared" si="1"/>
        <v xml:space="preserve"> </v>
      </c>
      <c r="M41" s="85" t="str">
        <f t="shared" ref="M41:M42" si="12">IF($K$17&lt;J41,"خطأ في الحصص الارثية",IF(AND(J41="",I41=""),"",$S$11*$K$17))</f>
        <v/>
      </c>
      <c r="N41" s="86"/>
      <c r="O41" s="87" t="str">
        <f t="shared" ref="O41:O42" si="13">IF(J41="","",$O$11*J41/$K$17)</f>
        <v/>
      </c>
      <c r="P41" s="80"/>
      <c r="Q41" s="80"/>
      <c r="R41" s="81"/>
      <c r="S41" s="91"/>
    </row>
    <row r="42" spans="1:19" ht="15.75" customHeight="1" thickBot="1" x14ac:dyDescent="0.3">
      <c r="A42" s="78">
        <f t="shared" si="0"/>
        <v>26</v>
      </c>
      <c r="B42" s="79"/>
      <c r="C42" s="80"/>
      <c r="D42" s="80"/>
      <c r="E42" s="80"/>
      <c r="F42" s="81"/>
      <c r="G42" s="79"/>
      <c r="H42" s="80"/>
      <c r="I42" s="82"/>
      <c r="J42" s="83"/>
      <c r="K42" s="90" t="str">
        <f t="shared" si="11"/>
        <v/>
      </c>
      <c r="L42" s="84" t="str">
        <f t="shared" si="1"/>
        <v xml:space="preserve"> </v>
      </c>
      <c r="M42" s="85" t="str">
        <f t="shared" si="12"/>
        <v/>
      </c>
      <c r="N42" s="86"/>
      <c r="O42" s="87" t="str">
        <f t="shared" si="13"/>
        <v/>
      </c>
      <c r="P42" s="80"/>
      <c r="Q42" s="80"/>
      <c r="R42" s="81"/>
      <c r="S42" s="91"/>
    </row>
    <row r="43" spans="1:19" ht="15.75" customHeight="1" thickBot="1" x14ac:dyDescent="0.3">
      <c r="A43" s="78">
        <f t="shared" si="0"/>
        <v>27</v>
      </c>
      <c r="B43" s="79"/>
      <c r="C43" s="80"/>
      <c r="D43" s="80"/>
      <c r="E43" s="80"/>
      <c r="F43" s="81"/>
      <c r="G43" s="79"/>
      <c r="H43" s="80"/>
      <c r="I43" s="82"/>
      <c r="J43" s="83"/>
      <c r="K43" s="90" t="str">
        <f t="shared" si="8"/>
        <v/>
      </c>
      <c r="L43" s="84" t="str">
        <f t="shared" si="1"/>
        <v xml:space="preserve"> </v>
      </c>
      <c r="M43" s="85" t="str">
        <f t="shared" si="9"/>
        <v/>
      </c>
      <c r="N43" s="86"/>
      <c r="O43" s="87" t="str">
        <f t="shared" si="10"/>
        <v/>
      </c>
      <c r="P43" s="80"/>
      <c r="Q43" s="80"/>
      <c r="R43" s="81"/>
      <c r="S43" s="91"/>
    </row>
    <row r="44" spans="1:19" ht="15.75" customHeight="1" thickBot="1" x14ac:dyDescent="0.3">
      <c r="A44" s="78">
        <f t="shared" si="0"/>
        <v>28</v>
      </c>
      <c r="B44" s="79"/>
      <c r="C44" s="80"/>
      <c r="D44" s="80"/>
      <c r="E44" s="80"/>
      <c r="F44" s="81"/>
      <c r="G44" s="79"/>
      <c r="H44" s="80"/>
      <c r="I44" s="82"/>
      <c r="J44" s="83"/>
      <c r="K44" s="90" t="str">
        <f t="shared" si="4"/>
        <v/>
      </c>
      <c r="L44" s="84" t="str">
        <f t="shared" si="1"/>
        <v xml:space="preserve"> </v>
      </c>
      <c r="M44" s="85" t="str">
        <f t="shared" si="2"/>
        <v/>
      </c>
      <c r="N44" s="86"/>
      <c r="O44" s="87" t="str">
        <f t="shared" si="3"/>
        <v/>
      </c>
      <c r="P44" s="93"/>
      <c r="Q44" s="93"/>
      <c r="R44" s="89"/>
      <c r="S44" s="91"/>
    </row>
    <row r="45" spans="1:19" ht="15.75" customHeight="1" thickBot="1" x14ac:dyDescent="0.3">
      <c r="A45" s="78">
        <f t="shared" si="0"/>
        <v>29</v>
      </c>
      <c r="B45" s="79"/>
      <c r="C45" s="80"/>
      <c r="D45" s="80"/>
      <c r="E45" s="80"/>
      <c r="F45" s="81"/>
      <c r="G45" s="79"/>
      <c r="H45" s="80"/>
      <c r="I45" s="82"/>
      <c r="J45" s="83"/>
      <c r="K45" s="90" t="str">
        <f t="shared" si="4"/>
        <v/>
      </c>
      <c r="L45" s="84" t="str">
        <f t="shared" si="1"/>
        <v xml:space="preserve"> </v>
      </c>
      <c r="M45" s="85" t="str">
        <f t="shared" si="2"/>
        <v/>
      </c>
      <c r="N45" s="86"/>
      <c r="O45" s="87" t="str">
        <f t="shared" si="3"/>
        <v/>
      </c>
      <c r="P45" s="80"/>
      <c r="Q45" s="80"/>
      <c r="R45" s="81"/>
      <c r="S45" s="156"/>
    </row>
    <row r="46" spans="1:19" ht="16.5" thickBot="1" x14ac:dyDescent="0.3">
      <c r="A46" s="94"/>
      <c r="B46" s="94"/>
      <c r="C46" s="94"/>
      <c r="D46" s="94"/>
      <c r="E46" s="94"/>
      <c r="I46" s="161">
        <f>SUM(I17:I45)</f>
        <v>5</v>
      </c>
      <c r="J46" s="161">
        <f>SUM(J17:J45)</f>
        <v>3</v>
      </c>
      <c r="K46" s="157" t="str">
        <f>IF(J46=$K$17,"صح","خطأ")</f>
        <v>خطأ</v>
      </c>
      <c r="L46" s="158">
        <f>SUM(L17:L45)</f>
        <v>867</v>
      </c>
      <c r="M46" s="159" t="str">
        <f>IF(L46=M17,"صح","خطأ")</f>
        <v>خطأ</v>
      </c>
      <c r="N46" s="160"/>
      <c r="O46" s="162">
        <f>SUM(O17:O45)</f>
        <v>52.746772486772485</v>
      </c>
    </row>
    <row r="47" spans="1:19" x14ac:dyDescent="0.25">
      <c r="A47" s="3" t="s">
        <v>27</v>
      </c>
      <c r="B47" s="3"/>
      <c r="C47" s="95"/>
      <c r="D47" s="96"/>
      <c r="E47" s="97"/>
      <c r="F47" s="98" t="s">
        <v>28</v>
      </c>
      <c r="G47" s="3"/>
      <c r="H47" s="3"/>
      <c r="I47" s="92"/>
      <c r="J47" s="95"/>
      <c r="K47" s="96"/>
      <c r="L47" s="99"/>
      <c r="M47" s="100"/>
      <c r="N47" s="95"/>
      <c r="O47" s="101"/>
      <c r="P47" s="102"/>
      <c r="Q47" s="102"/>
      <c r="R47" s="102"/>
      <c r="S47" s="96"/>
    </row>
    <row r="48" spans="1:19" x14ac:dyDescent="0.25">
      <c r="A48" s="3" t="s">
        <v>30</v>
      </c>
      <c r="B48" s="103"/>
      <c r="C48" s="104"/>
      <c r="D48" s="105"/>
      <c r="E48" s="105"/>
      <c r="F48" s="105"/>
      <c r="G48" s="106"/>
      <c r="K48" s="100" t="s">
        <v>29</v>
      </c>
      <c r="L48" s="100"/>
      <c r="M48" s="100"/>
      <c r="N48" s="95"/>
      <c r="O48" s="102"/>
      <c r="P48" s="102"/>
      <c r="Q48" s="102"/>
      <c r="R48" s="102"/>
      <c r="S48" s="96"/>
    </row>
    <row r="49" spans="16:16" x14ac:dyDescent="0.25">
      <c r="P49" s="107"/>
    </row>
  </sheetData>
  <sheetProtection sheet="1" objects="1" scenarios="1" formatRows="0" insertRows="0" deleteRows="0"/>
  <mergeCells count="185">
    <mergeCell ref="S17:S45"/>
    <mergeCell ref="J15:K15"/>
    <mergeCell ref="L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6:N36"/>
    <mergeCell ref="M39:N39"/>
    <mergeCell ref="M44:N44"/>
    <mergeCell ref="M45:N45"/>
    <mergeCell ref="A2:R2"/>
    <mergeCell ref="A3:R3"/>
    <mergeCell ref="A1:R1"/>
    <mergeCell ref="A15:A16"/>
    <mergeCell ref="B15:F16"/>
    <mergeCell ref="G15:H16"/>
    <mergeCell ref="K9:L9"/>
    <mergeCell ref="A7:B7"/>
    <mergeCell ref="C7:F7"/>
    <mergeCell ref="Q4:S4"/>
    <mergeCell ref="Q5:S5"/>
    <mergeCell ref="O15:S15"/>
    <mergeCell ref="C4:K4"/>
    <mergeCell ref="R9:R10"/>
    <mergeCell ref="O10:Q10"/>
    <mergeCell ref="I15:I16"/>
    <mergeCell ref="O11:Q11"/>
    <mergeCell ref="E5:J5"/>
    <mergeCell ref="J8:K8"/>
    <mergeCell ref="E9:E10"/>
    <mergeCell ref="C8:D8"/>
    <mergeCell ref="H9:J9"/>
    <mergeCell ref="G7:I7"/>
    <mergeCell ref="M9:N9"/>
    <mergeCell ref="O9:Q9"/>
    <mergeCell ref="A9:A10"/>
    <mergeCell ref="F9:G9"/>
    <mergeCell ref="A6:C6"/>
    <mergeCell ref="D6:J6"/>
    <mergeCell ref="A5:D5"/>
    <mergeCell ref="B26:F26"/>
    <mergeCell ref="H11:J11"/>
    <mergeCell ref="H10:J10"/>
    <mergeCell ref="M10:N10"/>
    <mergeCell ref="M11:N11"/>
    <mergeCell ref="B21:F21"/>
    <mergeCell ref="B22:F22"/>
    <mergeCell ref="B23:F23"/>
    <mergeCell ref="B24:F24"/>
    <mergeCell ref="B25:F25"/>
    <mergeCell ref="G17:H17"/>
    <mergeCell ref="G18:H18"/>
    <mergeCell ref="G19:H19"/>
    <mergeCell ref="G20:H20"/>
    <mergeCell ref="K7:L7"/>
    <mergeCell ref="K12:L12"/>
    <mergeCell ref="B18:F18"/>
    <mergeCell ref="B19:F19"/>
    <mergeCell ref="B20:F20"/>
    <mergeCell ref="B36:F36"/>
    <mergeCell ref="B27:F27"/>
    <mergeCell ref="B28:F28"/>
    <mergeCell ref="B29:F29"/>
    <mergeCell ref="B35:F35"/>
    <mergeCell ref="A4:B4"/>
    <mergeCell ref="G36:H36"/>
    <mergeCell ref="B30:F30"/>
    <mergeCell ref="B9:B10"/>
    <mergeCell ref="C9:C10"/>
    <mergeCell ref="D9:D10"/>
    <mergeCell ref="G39:H39"/>
    <mergeCell ref="G44:H44"/>
    <mergeCell ref="G45:H45"/>
    <mergeCell ref="G21:H21"/>
    <mergeCell ref="G22:H22"/>
    <mergeCell ref="G23:H23"/>
    <mergeCell ref="G24:H24"/>
    <mergeCell ref="G26:H26"/>
    <mergeCell ref="G27:H27"/>
    <mergeCell ref="G28:H28"/>
    <mergeCell ref="G29:H29"/>
    <mergeCell ref="G30:H30"/>
    <mergeCell ref="G25:H25"/>
    <mergeCell ref="B34:F34"/>
    <mergeCell ref="G34:H34"/>
    <mergeCell ref="B39:F39"/>
    <mergeCell ref="B44:F44"/>
    <mergeCell ref="B45:F45"/>
    <mergeCell ref="B17:F17"/>
    <mergeCell ref="N47:S47"/>
    <mergeCell ref="N48:S48"/>
    <mergeCell ref="A47:B47"/>
    <mergeCell ref="C47:D47"/>
    <mergeCell ref="F47:H47"/>
    <mergeCell ref="J47:K47"/>
    <mergeCell ref="A48:B48"/>
    <mergeCell ref="C48:G48"/>
    <mergeCell ref="L47:M47"/>
    <mergeCell ref="K48:M48"/>
    <mergeCell ref="B31:F31"/>
    <mergeCell ref="G31:H31"/>
    <mergeCell ref="M31:N31"/>
    <mergeCell ref="B32:F32"/>
    <mergeCell ref="G32:H32"/>
    <mergeCell ref="M32:N32"/>
    <mergeCell ref="B33:F33"/>
    <mergeCell ref="G33:H33"/>
    <mergeCell ref="M33:N33"/>
    <mergeCell ref="M7:N7"/>
    <mergeCell ref="M4:P4"/>
    <mergeCell ref="M5:P5"/>
    <mergeCell ref="O7:R7"/>
    <mergeCell ref="P16:R16"/>
    <mergeCell ref="P17:R17"/>
    <mergeCell ref="P18:R18"/>
    <mergeCell ref="P19:R19"/>
    <mergeCell ref="M46:N46"/>
    <mergeCell ref="P35:R35"/>
    <mergeCell ref="P36:R36"/>
    <mergeCell ref="P39:R39"/>
    <mergeCell ref="P44:R44"/>
    <mergeCell ref="P45:R45"/>
    <mergeCell ref="P25:R25"/>
    <mergeCell ref="P26:R26"/>
    <mergeCell ref="P27:R27"/>
    <mergeCell ref="P28:R28"/>
    <mergeCell ref="P29:R29"/>
    <mergeCell ref="P30:R30"/>
    <mergeCell ref="P31:R31"/>
    <mergeCell ref="P32:R32"/>
    <mergeCell ref="M12:N12"/>
    <mergeCell ref="O12:Q12"/>
    <mergeCell ref="B43:F43"/>
    <mergeCell ref="G43:H43"/>
    <mergeCell ref="M43:N43"/>
    <mergeCell ref="P43:R43"/>
    <mergeCell ref="B37:F37"/>
    <mergeCell ref="G37:H37"/>
    <mergeCell ref="M37:N37"/>
    <mergeCell ref="P37:R37"/>
    <mergeCell ref="B38:F38"/>
    <mergeCell ref="G38:H38"/>
    <mergeCell ref="M38:N38"/>
    <mergeCell ref="P38:R38"/>
    <mergeCell ref="B41:F41"/>
    <mergeCell ref="G41:H41"/>
    <mergeCell ref="M41:N41"/>
    <mergeCell ref="P41:R41"/>
    <mergeCell ref="B42:F42"/>
    <mergeCell ref="G42:H42"/>
    <mergeCell ref="M42:N42"/>
    <mergeCell ref="P42:R42"/>
    <mergeCell ref="E12:J12"/>
    <mergeCell ref="O8:R8"/>
    <mergeCell ref="C12:D12"/>
    <mergeCell ref="B40:F40"/>
    <mergeCell ref="G40:H40"/>
    <mergeCell ref="M40:N40"/>
    <mergeCell ref="P40:R40"/>
    <mergeCell ref="M13:N13"/>
    <mergeCell ref="O13:Q13"/>
    <mergeCell ref="M14:N14"/>
    <mergeCell ref="O14:Q14"/>
    <mergeCell ref="M34:N34"/>
    <mergeCell ref="P20:R20"/>
    <mergeCell ref="P21:R21"/>
    <mergeCell ref="P22:R22"/>
    <mergeCell ref="P23:R23"/>
    <mergeCell ref="P24:R24"/>
    <mergeCell ref="P34:R34"/>
    <mergeCell ref="P33:R33"/>
    <mergeCell ref="G35:H35"/>
    <mergeCell ref="M35:N35"/>
  </mergeCells>
  <dataValidations count="1">
    <dataValidation type="list" allowBlank="1" showInputMessage="1" showErrorMessage="1" sqref="G17:H45">
      <formula1>$U$16:$U$20</formula1>
    </dataValidation>
  </dataValidations>
  <pageMargins left="3.937007874015748E-2" right="3.937007874015748E-2" top="0.15748031496062992" bottom="0.15748031496062992" header="0.31496062992125984" footer="0.31496062992125984"/>
  <pageSetup paperSize="9" orientation="portrait" r:id="rId1"/>
  <ignoredErrors>
    <ignoredError sqref="K46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rightToLeft="1" workbookViewId="0">
      <selection sqref="A1:A1048576"/>
    </sheetView>
  </sheetViews>
  <sheetFormatPr defaultRowHeight="14.25" x14ac:dyDescent="0.2"/>
  <sheetData>
    <row r="1" spans="1:1" ht="15" thickBot="1" x14ac:dyDescent="0.25">
      <c r="A1" s="165" t="s">
        <v>35</v>
      </c>
    </row>
    <row r="2" spans="1:1" ht="15" thickBot="1" x14ac:dyDescent="0.25">
      <c r="A2" s="166" t="s">
        <v>41</v>
      </c>
    </row>
    <row r="3" spans="1:1" ht="15" thickBot="1" x14ac:dyDescent="0.25">
      <c r="A3" s="165" t="s">
        <v>37</v>
      </c>
    </row>
    <row r="4" spans="1:1" ht="15" thickBot="1" x14ac:dyDescent="0.25">
      <c r="A4" s="165" t="s">
        <v>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>MOJ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atais</dc:creator>
  <cp:lastModifiedBy>b23375546</cp:lastModifiedBy>
  <cp:lastPrinted>2020-05-17T13:14:02Z</cp:lastPrinted>
  <dcterms:created xsi:type="dcterms:W3CDTF">2017-06-28T08:33:44Z</dcterms:created>
  <dcterms:modified xsi:type="dcterms:W3CDTF">2020-05-17T13:16:56Z</dcterms:modified>
</cp:coreProperties>
</file>